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Emmanuelle\Downloads\"/>
    </mc:Choice>
  </mc:AlternateContent>
  <xr:revisionPtr revIDLastSave="0" documentId="8_{4047458B-12E5-41DC-9A40-E449BC5ADA08}" xr6:coauthVersionLast="47" xr6:coauthVersionMax="47" xr10:uidLastSave="{00000000-0000-0000-0000-000000000000}"/>
  <bookViews>
    <workbookView xWindow="-108" yWindow="12852" windowWidth="23256" windowHeight="12456" xr2:uid="{00000000-000D-0000-FFFF-FFFF00000000}"/>
  </bookViews>
  <sheets>
    <sheet name="Questionnaire" sheetId="1" r:id="rId1"/>
    <sheet name="Feuil2"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1" i="1" l="1"/>
  <c r="L1095" i="1"/>
  <c r="K1115" i="1"/>
  <c r="K1116" i="1"/>
  <c r="K1117" i="1"/>
  <c r="K1118" i="1"/>
  <c r="K1119" i="1"/>
  <c r="K1120" i="1"/>
  <c r="K1114" i="1"/>
  <c r="I1107" i="1"/>
  <c r="I1103" i="1"/>
  <c r="I1104" i="1"/>
  <c r="I1105" i="1"/>
  <c r="I1106" i="1"/>
  <c r="I1108" i="1"/>
  <c r="I1102" i="1"/>
  <c r="L1092" i="1"/>
  <c r="L1091" i="1"/>
  <c r="L1093" i="1"/>
  <c r="L1094" i="1"/>
  <c r="L1096" i="1"/>
  <c r="L1090" i="1"/>
  <c r="J1067" i="1"/>
  <c r="J1068" i="1"/>
  <c r="J1069" i="1"/>
  <c r="J1070" i="1"/>
  <c r="J1071" i="1"/>
  <c r="J1072" i="1"/>
  <c r="J1066" i="1"/>
  <c r="M1031" i="1"/>
  <c r="G1060" i="1"/>
  <c r="G1055" i="1"/>
  <c r="G1056" i="1"/>
  <c r="G1057" i="1"/>
  <c r="G1058" i="1"/>
  <c r="G1059" i="1"/>
  <c r="G1054" i="1"/>
  <c r="K1018" i="1"/>
  <c r="K999" i="1"/>
  <c r="K997" i="1"/>
  <c r="K996" i="1"/>
  <c r="K994" i="1"/>
  <c r="K993" i="1"/>
  <c r="M981" i="1"/>
  <c r="K968" i="1"/>
  <c r="K563" i="1"/>
  <c r="G841" i="1"/>
  <c r="K1205" i="1"/>
  <c r="K1203" i="1"/>
  <c r="K1204" i="1"/>
  <c r="K1206" i="1"/>
  <c r="K1207" i="1"/>
  <c r="K1208" i="1"/>
  <c r="K1202" i="1"/>
  <c r="M1037" i="1"/>
  <c r="M1032" i="1"/>
  <c r="M1033" i="1"/>
  <c r="M1034" i="1"/>
  <c r="M1035" i="1"/>
  <c r="M1036" i="1"/>
  <c r="K1023" i="1"/>
  <c r="K1022" i="1"/>
  <c r="K1021" i="1"/>
  <c r="K1020" i="1"/>
  <c r="K1019" i="1"/>
  <c r="K998" i="1"/>
  <c r="K995" i="1"/>
  <c r="L1007" i="1"/>
  <c r="L1008" i="1"/>
  <c r="L1009" i="1"/>
  <c r="L1010" i="1"/>
  <c r="L1011" i="1"/>
  <c r="L1012" i="1"/>
  <c r="L1006" i="1"/>
  <c r="M982" i="1"/>
  <c r="M983" i="1"/>
  <c r="M984" i="1"/>
  <c r="M985" i="1"/>
  <c r="M986" i="1"/>
  <c r="M987" i="1"/>
  <c r="K969" i="1"/>
  <c r="K970" i="1"/>
  <c r="K971" i="1"/>
  <c r="K972" i="1"/>
  <c r="K973" i="1"/>
  <c r="K974" i="1"/>
  <c r="I957" i="1"/>
  <c r="I958" i="1"/>
  <c r="I959" i="1"/>
  <c r="I960" i="1"/>
  <c r="I961" i="1"/>
  <c r="I962" i="1"/>
  <c r="I956" i="1"/>
  <c r="E950" i="1"/>
  <c r="J552" i="1"/>
  <c r="J553" i="1"/>
  <c r="J554" i="1"/>
  <c r="J555" i="1"/>
  <c r="J556" i="1"/>
  <c r="J557" i="1"/>
  <c r="J551" i="1"/>
  <c r="N538" i="1"/>
  <c r="N543" i="1"/>
  <c r="N542" i="1"/>
  <c r="N541" i="1"/>
  <c r="N540" i="1"/>
  <c r="N539" i="1"/>
  <c r="N537" i="1"/>
  <c r="L908" i="1"/>
  <c r="L909" i="1"/>
  <c r="L910" i="1"/>
  <c r="L911" i="1"/>
  <c r="L912" i="1"/>
  <c r="L913" i="1"/>
  <c r="L907" i="1"/>
  <c r="G895" i="1"/>
  <c r="G901" i="1"/>
  <c r="G900" i="1"/>
  <c r="G899" i="1"/>
  <c r="G898" i="1"/>
  <c r="G897" i="1"/>
  <c r="G896" i="1"/>
  <c r="L872" i="1"/>
  <c r="L871" i="1"/>
  <c r="L870" i="1"/>
  <c r="L869" i="1"/>
  <c r="L868" i="1"/>
  <c r="L867" i="1"/>
  <c r="L866" i="1"/>
  <c r="L886" i="1"/>
  <c r="L885" i="1"/>
  <c r="L884" i="1"/>
  <c r="L883" i="1"/>
  <c r="L882" i="1"/>
  <c r="L881" i="1"/>
  <c r="L880" i="1"/>
  <c r="D860" i="1"/>
  <c r="G847" i="1"/>
  <c r="G846" i="1"/>
  <c r="G845" i="1"/>
  <c r="G844" i="1"/>
  <c r="G843" i="1"/>
  <c r="G842" i="1"/>
  <c r="M835" i="1"/>
  <c r="M830" i="1"/>
  <c r="M831" i="1"/>
  <c r="M832" i="1"/>
  <c r="M833" i="1"/>
  <c r="M834" i="1"/>
  <c r="M829" i="1"/>
  <c r="G817" i="1"/>
  <c r="G823" i="1"/>
  <c r="G822" i="1"/>
  <c r="G821" i="1"/>
  <c r="G820" i="1"/>
  <c r="G819" i="1"/>
  <c r="G818" i="1"/>
  <c r="G804" i="1"/>
  <c r="G810" i="1"/>
  <c r="G809" i="1"/>
  <c r="G808" i="1"/>
  <c r="G807" i="1"/>
  <c r="G806" i="1"/>
  <c r="G805" i="1"/>
  <c r="L784" i="1"/>
  <c r="L783" i="1"/>
  <c r="L782" i="1"/>
  <c r="L781" i="1"/>
  <c r="L780" i="1"/>
  <c r="L779" i="1"/>
  <c r="L778" i="1"/>
  <c r="H772" i="1"/>
  <c r="H771" i="1"/>
  <c r="H770" i="1"/>
  <c r="H769" i="1"/>
  <c r="H768" i="1"/>
  <c r="H767" i="1"/>
  <c r="H766" i="1"/>
  <c r="G754" i="1"/>
  <c r="G760" i="1"/>
  <c r="G759" i="1"/>
  <c r="G758" i="1"/>
  <c r="G757" i="1"/>
  <c r="G756" i="1"/>
  <c r="G755" i="1"/>
  <c r="J738" i="1"/>
  <c r="J739" i="1"/>
  <c r="J740" i="1"/>
  <c r="J741" i="1"/>
  <c r="J742" i="1"/>
  <c r="J743" i="1"/>
  <c r="J737" i="1"/>
  <c r="G726" i="1"/>
  <c r="G727" i="1"/>
  <c r="G728" i="1"/>
  <c r="G729" i="1"/>
  <c r="G730" i="1"/>
  <c r="G731" i="1"/>
  <c r="G725" i="1"/>
  <c r="G719" i="1"/>
  <c r="G713" i="1"/>
  <c r="G718" i="1"/>
  <c r="G717" i="1"/>
  <c r="G716" i="1"/>
  <c r="G715" i="1"/>
  <c r="G714" i="1"/>
  <c r="G707" i="1"/>
  <c r="G706" i="1"/>
  <c r="G705" i="1"/>
  <c r="G704" i="1"/>
  <c r="G703" i="1"/>
  <c r="G702" i="1"/>
  <c r="G701" i="1"/>
  <c r="H683" i="1"/>
  <c r="H682" i="1"/>
  <c r="H681" i="1"/>
  <c r="H680" i="1"/>
  <c r="H679" i="1"/>
  <c r="H678" i="1"/>
  <c r="H677" i="1"/>
  <c r="G690" i="1"/>
  <c r="G691" i="1"/>
  <c r="G692" i="1"/>
  <c r="G693" i="1"/>
  <c r="G694" i="1"/>
  <c r="G695" i="1"/>
  <c r="G689" i="1"/>
  <c r="G655" i="1"/>
  <c r="G660" i="1"/>
  <c r="G659" i="1"/>
  <c r="G658" i="1"/>
  <c r="G657" i="1"/>
  <c r="G656" i="1"/>
  <c r="G654" i="1"/>
  <c r="G648" i="1"/>
  <c r="G647" i="1"/>
  <c r="G646" i="1"/>
  <c r="G645" i="1"/>
  <c r="G644" i="1"/>
  <c r="G643" i="1"/>
  <c r="G642" i="1"/>
  <c r="G635" i="1"/>
  <c r="G630" i="1"/>
  <c r="G636" i="1"/>
  <c r="G634" i="1"/>
  <c r="G633" i="1"/>
  <c r="G632" i="1"/>
  <c r="G631" i="1"/>
  <c r="G600" i="1"/>
  <c r="G599" i="1"/>
  <c r="G598" i="1"/>
  <c r="G597" i="1"/>
  <c r="G596" i="1"/>
  <c r="G595" i="1"/>
  <c r="G594" i="1"/>
  <c r="G619" i="1"/>
  <c r="G624" i="1"/>
  <c r="G623" i="1"/>
  <c r="G622" i="1"/>
  <c r="G621" i="1"/>
  <c r="G620" i="1"/>
  <c r="G618" i="1"/>
  <c r="G612" i="1"/>
  <c r="G611" i="1"/>
  <c r="G610" i="1"/>
  <c r="G609" i="1"/>
  <c r="G608" i="1"/>
  <c r="G607" i="1"/>
  <c r="G606" i="1"/>
  <c r="O140" i="1"/>
  <c r="O120" i="1"/>
  <c r="O119" i="1"/>
  <c r="O118" i="1"/>
  <c r="O117" i="1"/>
  <c r="O116" i="1"/>
  <c r="O115" i="1"/>
  <c r="O114" i="1"/>
  <c r="J107" i="1"/>
  <c r="J106" i="1"/>
  <c r="J105" i="1"/>
  <c r="J104" i="1"/>
  <c r="J103" i="1"/>
  <c r="J102" i="1"/>
  <c r="O141" i="1"/>
  <c r="O142" i="1"/>
  <c r="O143" i="1"/>
  <c r="O144" i="1"/>
  <c r="O145" i="1"/>
  <c r="O146" i="1"/>
  <c r="J488" i="1"/>
  <c r="J489" i="1"/>
  <c r="J490" i="1"/>
  <c r="J491" i="1"/>
  <c r="J492" i="1"/>
  <c r="J493" i="1"/>
  <c r="J487" i="1"/>
  <c r="N581" i="1"/>
  <c r="N576" i="1"/>
  <c r="N577" i="1"/>
  <c r="N578" i="1"/>
  <c r="N579" i="1"/>
  <c r="N580" i="1"/>
  <c r="N575" i="1"/>
  <c r="K569" i="1"/>
  <c r="K564" i="1"/>
  <c r="K565" i="1"/>
  <c r="K566" i="1"/>
  <c r="K567" i="1"/>
  <c r="K568" i="1"/>
  <c r="E530" i="1"/>
  <c r="AB507" i="1"/>
  <c r="AB502" i="1"/>
  <c r="AB503" i="1"/>
  <c r="AB504" i="1"/>
  <c r="AB505" i="1"/>
  <c r="AB506" i="1"/>
  <c r="AB501" i="1"/>
  <c r="D250" i="1"/>
  <c r="J477" i="1" s="1"/>
  <c r="D430" i="1"/>
  <c r="J481" i="1" s="1"/>
  <c r="D385" i="1"/>
  <c r="J480" i="1" s="1"/>
  <c r="D340" i="1"/>
  <c r="J479" i="1" s="1"/>
  <c r="D295" i="1"/>
  <c r="J478" i="1" s="1"/>
  <c r="D205" i="1"/>
  <c r="J475" i="1" s="1"/>
  <c r="O167" i="1"/>
  <c r="O168" i="1"/>
  <c r="O169" i="1"/>
  <c r="O170" i="1"/>
  <c r="O171" i="1"/>
  <c r="O172" i="1"/>
  <c r="O166" i="1"/>
  <c r="J476" i="1" l="1"/>
  <c r="H90" i="1"/>
  <c r="H91" i="1"/>
  <c r="H92" i="1"/>
  <c r="H93" i="1"/>
  <c r="H94" i="1"/>
  <c r="H95" i="1"/>
  <c r="H89" i="1"/>
</calcChain>
</file>

<file path=xl/sharedStrings.xml><?xml version="1.0" encoding="utf-8"?>
<sst xmlns="http://schemas.openxmlformats.org/spreadsheetml/2006/main" count="2292" uniqueCount="691">
  <si>
    <t xml:space="preserve">Le questionnaire est organisé en deux parties : </t>
  </si>
  <si>
    <t>Informations sur votre association</t>
  </si>
  <si>
    <t>Adresse email d'un service ou d'une personne travaillant sur la traite des êtres humains au sein de votre association.</t>
  </si>
  <si>
    <t xml:space="preserve">Les victimes repérées correspondent à l’ensemble des victimes ayant eu un contact avec l'association et pour qui une situation de traite a été présumée. Par exemple, il peut s'agir de victimes rencontrées lors de maraudes mais qui ne bénéficient pas pour autant d'un accompagnement. </t>
  </si>
  <si>
    <t>Cette question concerne l’ensemble des victimes repérées par l’association, y compris celles repérées dans un lieu de privation de liberté (centres de rétention administrative, établissements pénitentiaires ou zones d’attente) et celles qui ont bénéficié d’un accompagnement.</t>
  </si>
  <si>
    <t>Victimes exploitées uniquement en France</t>
  </si>
  <si>
    <t>Victimes exploitées en France et à l'étranger</t>
  </si>
  <si>
    <t>Victimes exploitées uniquement à l'étranger</t>
  </si>
  <si>
    <t>Exploitation sexuelle</t>
  </si>
  <si>
    <t>Mendicité forcée</t>
  </si>
  <si>
    <t>Contrainte à commettre des délits</t>
  </si>
  <si>
    <t>Autre forme d'exploitation</t>
  </si>
  <si>
    <t>Mineures (sans précision)</t>
  </si>
  <si>
    <t>- de 10 ans</t>
  </si>
  <si>
    <t>10-14 ans</t>
  </si>
  <si>
    <t>15-17 ans</t>
  </si>
  <si>
    <t>Majeures (sans précision)</t>
  </si>
  <si>
    <t>18-24 ans</t>
  </si>
  <si>
    <t>25-29 ans</t>
  </si>
  <si>
    <t>30-39 ans</t>
  </si>
  <si>
    <t>40-49 ans</t>
  </si>
  <si>
    <t>50 ans et +</t>
  </si>
  <si>
    <t xml:space="preserve">Exploitation sexuelle </t>
  </si>
  <si>
    <t>Le total de chaque ligne doit correspondre au nombre de victimes pour qui le pays d'origine est inconnu.</t>
  </si>
  <si>
    <t>Afrique</t>
  </si>
  <si>
    <t>Amériques</t>
  </si>
  <si>
    <t>Asie</t>
  </si>
  <si>
    <t>Europe</t>
  </si>
  <si>
    <t>Océanie</t>
  </si>
  <si>
    <t>Vous venez de compléter l'ensemble des questions de la partie socle du questionnaire.</t>
  </si>
  <si>
    <t>Par exemple, une victime en situation d'exploitation domestique, lors de la prise en charge par l'association, a également pu être victime d'exploitation sexuelle.</t>
  </si>
  <si>
    <t>Nombre de victimes concernées</t>
  </si>
  <si>
    <t>Nombre de victimes non concernées</t>
  </si>
  <si>
    <t>Le total de chaque ligne doit correspondre au nombre de victimes majeures selon chaque forme d'exploitation.</t>
  </si>
  <si>
    <t>Nombre de victimes dont le handicap est reconnu</t>
  </si>
  <si>
    <t>Nombre de victimes pour lesquelles le handicap n'est pas reconnu</t>
  </si>
  <si>
    <t>Famille de la victime (parents, frères, sœurs, etc.)</t>
  </si>
  <si>
    <t>Belle famille de la victime (beau-père, belle-mère, etc.)</t>
  </si>
  <si>
    <t>Couple (conjoint, petit-ami)</t>
  </si>
  <si>
    <t>Personne de l’entourage</t>
  </si>
  <si>
    <t>L’employeur</t>
  </si>
  <si>
    <t>Personne inconnue</t>
  </si>
  <si>
    <t>Autre</t>
  </si>
  <si>
    <t xml:space="preserve">La victime n'est pas venue en France par ses propres moyens. </t>
  </si>
  <si>
    <t>Classement sans suite</t>
  </si>
  <si>
    <t>Non-lieu</t>
  </si>
  <si>
    <t>Relaxe</t>
  </si>
  <si>
    <t>Alternative aux poursuites</t>
  </si>
  <si>
    <t>Condamnation</t>
  </si>
  <si>
    <t>En cours</t>
  </si>
  <si>
    <t>Autre(s) suite(s)</t>
  </si>
  <si>
    <t xml:space="preserve">Maraudes ou autres activités d’ « aller vers » </t>
  </si>
  <si>
    <t>Permanence d’accueil</t>
  </si>
  <si>
    <t xml:space="preserve">Orientées par une autre association </t>
  </si>
  <si>
    <t xml:space="preserve">Centres de rétention administrative </t>
  </si>
  <si>
    <t>Zones d'attente</t>
  </si>
  <si>
    <t>Centres pénitentiaires</t>
  </si>
  <si>
    <t>Centres d’hébergement spécifiques</t>
  </si>
  <si>
    <t>Nombre de victimes non concernées (n’ayant pas de besoin d’hébergement adapté)</t>
  </si>
  <si>
    <t xml:space="preserve">Au titre du CESEDA (autre motif) </t>
  </si>
  <si>
    <t>Dépôt de plainte pour plusieurs motifs dont la traite</t>
  </si>
  <si>
    <t>Dépôt de plainte en faisant valoir un autre motif ou enregistré sous une autre qualification</t>
  </si>
  <si>
    <t>Dépôt de plainte sans information sur la qualification</t>
  </si>
  <si>
    <t>S’est déplacée – plainte non enregistrée</t>
  </si>
  <si>
    <t>S’est déplacée – n’a pas souhaité déposer plainte</t>
  </si>
  <si>
    <t>S’est déplacée - sans information supplémentaire</t>
  </si>
  <si>
    <t>Ne s’est pas déplacée</t>
  </si>
  <si>
    <t>Le total de chaque ligne doit correspondre au nombre de victimes n'ayant pas déposé plainte auprès de la police ou de la gendarmerie selon chaque forme d'exploitation.</t>
  </si>
  <si>
    <t>Nombre de victimes ayant déposé plainte avec un autre motif</t>
  </si>
  <si>
    <t>Autre (dont les alternatives aux poursuites)</t>
  </si>
  <si>
    <t>En cours d'enquête</t>
  </si>
  <si>
    <t>La victime n'a pas eu de nouvelle</t>
  </si>
  <si>
    <t>Merci d'avoir complété ce questionnaire.</t>
  </si>
  <si>
    <t>Non-binaires</t>
  </si>
  <si>
    <t>12 mois et +</t>
  </si>
  <si>
    <t>Afghanistan :</t>
  </si>
  <si>
    <t>Afrique du Sud :</t>
  </si>
  <si>
    <t>Albanie :</t>
  </si>
  <si>
    <t>Algérie :</t>
  </si>
  <si>
    <t>Allemagne :</t>
  </si>
  <si>
    <t>Andorre :</t>
  </si>
  <si>
    <t>Angola :</t>
  </si>
  <si>
    <t>Antigua-et-Barbuda :</t>
  </si>
  <si>
    <t>Arabie saoudite :</t>
  </si>
  <si>
    <t>Argentine :</t>
  </si>
  <si>
    <t>Arménie :</t>
  </si>
  <si>
    <t>Australie :</t>
  </si>
  <si>
    <t>Autriche :</t>
  </si>
  <si>
    <t>Azerbaïdjan :</t>
  </si>
  <si>
    <t>Bahamas :</t>
  </si>
  <si>
    <t>Bahreïn :</t>
  </si>
  <si>
    <t>Bangladesh :</t>
  </si>
  <si>
    <t>Barbade :</t>
  </si>
  <si>
    <t>Belgique :</t>
  </si>
  <si>
    <t>Bélize :</t>
  </si>
  <si>
    <t>Bénin :</t>
  </si>
  <si>
    <t>Bhoutan :</t>
  </si>
  <si>
    <t>Biélorussie :</t>
  </si>
  <si>
    <t>Birmanie :</t>
  </si>
  <si>
    <t>Bolivie :</t>
  </si>
  <si>
    <t>Bosnie-Herzégovine :</t>
  </si>
  <si>
    <t>Botswana :</t>
  </si>
  <si>
    <t>Brésil :</t>
  </si>
  <si>
    <t>Brunei :</t>
  </si>
  <si>
    <t>Bulgarie :</t>
  </si>
  <si>
    <t>Burkina :</t>
  </si>
  <si>
    <t>Burundi :</t>
  </si>
  <si>
    <t>Cambodge :</t>
  </si>
  <si>
    <t>Cameroun :</t>
  </si>
  <si>
    <t>Canada :</t>
  </si>
  <si>
    <t>Cap-Vert :</t>
  </si>
  <si>
    <t>Centrafrique :</t>
  </si>
  <si>
    <t>Chili :</t>
  </si>
  <si>
    <t>Chine :</t>
  </si>
  <si>
    <t>Chypre :</t>
  </si>
  <si>
    <t>Colombie :</t>
  </si>
  <si>
    <t>Comores :</t>
  </si>
  <si>
    <t>Congo :</t>
  </si>
  <si>
    <t>République démocratique du Congo :</t>
  </si>
  <si>
    <t>Îles Cook :</t>
  </si>
  <si>
    <t>Corée du Nord :</t>
  </si>
  <si>
    <t>Corée du Sud :</t>
  </si>
  <si>
    <t>Costa Rica :</t>
  </si>
  <si>
    <t>Côte d'Ivoire :</t>
  </si>
  <si>
    <t>Croatie :</t>
  </si>
  <si>
    <t>Cuba :</t>
  </si>
  <si>
    <t>Danemark :</t>
  </si>
  <si>
    <t>Djibouti :</t>
  </si>
  <si>
    <t>République dominicaine :</t>
  </si>
  <si>
    <t>Dominique :</t>
  </si>
  <si>
    <t>Égypte :</t>
  </si>
  <si>
    <t>Émirats arabes unis :</t>
  </si>
  <si>
    <t>Équateur :</t>
  </si>
  <si>
    <t>Érythrée :</t>
  </si>
  <si>
    <t>Espagne :</t>
  </si>
  <si>
    <t>Estonie :</t>
  </si>
  <si>
    <t>Eswatini :</t>
  </si>
  <si>
    <t>États-Unis :</t>
  </si>
  <si>
    <t>Éthiopie :</t>
  </si>
  <si>
    <t>Fidji :</t>
  </si>
  <si>
    <t>Finlande :</t>
  </si>
  <si>
    <t>France :</t>
  </si>
  <si>
    <t>Gabon :</t>
  </si>
  <si>
    <t>Gambie :</t>
  </si>
  <si>
    <t>Géorgie :</t>
  </si>
  <si>
    <t>Ghana :</t>
  </si>
  <si>
    <t>Grèce :</t>
  </si>
  <si>
    <t>Grenade :</t>
  </si>
  <si>
    <t>Guatémala :</t>
  </si>
  <si>
    <t>Guinée :</t>
  </si>
  <si>
    <t>Guinée équatoriale :</t>
  </si>
  <si>
    <t>Guinée-Bissao :</t>
  </si>
  <si>
    <t>Guyana :</t>
  </si>
  <si>
    <t>Haïti :</t>
  </si>
  <si>
    <t>Honduras :</t>
  </si>
  <si>
    <t>Hongrie :</t>
  </si>
  <si>
    <t>Inde :</t>
  </si>
  <si>
    <t>Indonésie :</t>
  </si>
  <si>
    <t>Irak :</t>
  </si>
  <si>
    <t>Iran :</t>
  </si>
  <si>
    <t>Irlande :</t>
  </si>
  <si>
    <t>Islande :</t>
  </si>
  <si>
    <t>Israël :</t>
  </si>
  <si>
    <t>Italie :</t>
  </si>
  <si>
    <t>Jamaïque :</t>
  </si>
  <si>
    <t>Japon :</t>
  </si>
  <si>
    <t>Jordanie :</t>
  </si>
  <si>
    <t>Kazakhstan :</t>
  </si>
  <si>
    <t>Kénya :</t>
  </si>
  <si>
    <t>Kirghizstan :</t>
  </si>
  <si>
    <t>Kiribati :</t>
  </si>
  <si>
    <t>Kosovo :</t>
  </si>
  <si>
    <t>Koweït :</t>
  </si>
  <si>
    <t>Laos :</t>
  </si>
  <si>
    <t>Lésotho :</t>
  </si>
  <si>
    <t>Lettonie :</t>
  </si>
  <si>
    <t>Liban :</t>
  </si>
  <si>
    <t>Libéria :</t>
  </si>
  <si>
    <t>Libye :</t>
  </si>
  <si>
    <t>Liechtenstein :</t>
  </si>
  <si>
    <t>Lituanie :</t>
  </si>
  <si>
    <t>Luxembourg :</t>
  </si>
  <si>
    <t>Macédoine du Nord :</t>
  </si>
  <si>
    <t>Madagascar :</t>
  </si>
  <si>
    <t>Malaisie :</t>
  </si>
  <si>
    <t>Malawi :</t>
  </si>
  <si>
    <t>Maldives :</t>
  </si>
  <si>
    <t>Mali :</t>
  </si>
  <si>
    <t>Malte :</t>
  </si>
  <si>
    <t>Maroc :</t>
  </si>
  <si>
    <t>Îles Marshall :</t>
  </si>
  <si>
    <t>Maurice :</t>
  </si>
  <si>
    <t>Mauritanie :</t>
  </si>
  <si>
    <t>Mexique :</t>
  </si>
  <si>
    <t>Micronésie :</t>
  </si>
  <si>
    <t>Moldavie :</t>
  </si>
  <si>
    <t>Monaco :</t>
  </si>
  <si>
    <t>Mongolie :</t>
  </si>
  <si>
    <t>Monténégro :</t>
  </si>
  <si>
    <t>Mozambique :</t>
  </si>
  <si>
    <t>Namibie :</t>
  </si>
  <si>
    <t>Nauru :</t>
  </si>
  <si>
    <t>Népal :</t>
  </si>
  <si>
    <t>Nicaragua :</t>
  </si>
  <si>
    <t>Niger :</t>
  </si>
  <si>
    <t>Nigéria :</t>
  </si>
  <si>
    <t>Niue :</t>
  </si>
  <si>
    <t>Norvège :</t>
  </si>
  <si>
    <t>Nouvelle-Zélande :</t>
  </si>
  <si>
    <t>Oman :</t>
  </si>
  <si>
    <t>Ouganda :</t>
  </si>
  <si>
    <t>Ouzbékistan :</t>
  </si>
  <si>
    <t>Pakistan :</t>
  </si>
  <si>
    <t>Palaos :</t>
  </si>
  <si>
    <t>Panama :</t>
  </si>
  <si>
    <t>Papouasie-Nouvelle-Guinée :</t>
  </si>
  <si>
    <t>Paraguay :</t>
  </si>
  <si>
    <t>Pays-Bas :</t>
  </si>
  <si>
    <t>Pérou :</t>
  </si>
  <si>
    <t>Philippines :</t>
  </si>
  <si>
    <t>Pologne :</t>
  </si>
  <si>
    <t>Portugal :</t>
  </si>
  <si>
    <t>Qatar :</t>
  </si>
  <si>
    <t>Roumanie :</t>
  </si>
  <si>
    <t>Royaume-Uni :</t>
  </si>
  <si>
    <t>Russie :</t>
  </si>
  <si>
    <t>Rwanda :</t>
  </si>
  <si>
    <t>Saint-Christophe-et-Niévès :</t>
  </si>
  <si>
    <t>Sainte-Lucie :</t>
  </si>
  <si>
    <t>Saint-Marin :</t>
  </si>
  <si>
    <t>Saint-Vincent-et-les-Grenadines :</t>
  </si>
  <si>
    <t>Salomon :</t>
  </si>
  <si>
    <t>Salvador :</t>
  </si>
  <si>
    <t>Samoa :</t>
  </si>
  <si>
    <t>Sao Tomé-et-Principe :</t>
  </si>
  <si>
    <t>Sénégal :</t>
  </si>
  <si>
    <t>Serbie :</t>
  </si>
  <si>
    <t>Seychelles :</t>
  </si>
  <si>
    <t>Sierra Leone :</t>
  </si>
  <si>
    <t>Singapour :</t>
  </si>
  <si>
    <t>Slovaquie :</t>
  </si>
  <si>
    <t>Slovénie :</t>
  </si>
  <si>
    <t>Somalie :</t>
  </si>
  <si>
    <t>Soudan :</t>
  </si>
  <si>
    <t>Soudan du Sud :</t>
  </si>
  <si>
    <t>Sri Lanka :</t>
  </si>
  <si>
    <t>Suède :</t>
  </si>
  <si>
    <t>Suisse :</t>
  </si>
  <si>
    <t>Suriname :</t>
  </si>
  <si>
    <t>Syrie :</t>
  </si>
  <si>
    <t>Tadjikistan :</t>
  </si>
  <si>
    <t>Tanzanie :</t>
  </si>
  <si>
    <t>Tchad :</t>
  </si>
  <si>
    <t>Tchéquie :</t>
  </si>
  <si>
    <t>Thaïlande :</t>
  </si>
  <si>
    <t>Timor oriental :</t>
  </si>
  <si>
    <t>Togo :</t>
  </si>
  <si>
    <t>Tonga :</t>
  </si>
  <si>
    <t>Trinité-et-Tobago :</t>
  </si>
  <si>
    <t>Tunisie :</t>
  </si>
  <si>
    <t>Turkménistan :</t>
  </si>
  <si>
    <t>Turquie :</t>
  </si>
  <si>
    <t>Tuvalu :</t>
  </si>
  <si>
    <t>Ukraine :</t>
  </si>
  <si>
    <t>Uruguay :</t>
  </si>
  <si>
    <t>Vanuatu :</t>
  </si>
  <si>
    <t>Vatican :</t>
  </si>
  <si>
    <t>Vénézuéla :</t>
  </si>
  <si>
    <t>Vietnam :</t>
  </si>
  <si>
    <t>Yémen :</t>
  </si>
  <si>
    <t>Zambie :</t>
  </si>
  <si>
    <t>Zimbabwé :</t>
  </si>
  <si>
    <t>Pour toutes questions, vous pouvez vous adresser à Romain FEUILLE (romain.feuille@miprof.gouv.fr) et Julie CAILLET (julie.caillet@miprof.gouv.fr)</t>
  </si>
  <si>
    <t>APS L425-4 du CESEDA</t>
  </si>
  <si>
    <t>L'accompagnement des victimes vers la (ré-)insertion professionnelle</t>
  </si>
  <si>
    <t>COACH</t>
  </si>
  <si>
    <t>TAPAJ</t>
  </si>
  <si>
    <t>AGIR</t>
  </si>
  <si>
    <t>PHC</t>
  </si>
  <si>
    <t>CVG</t>
  </si>
  <si>
    <t>Autre, veuillez préciser :</t>
  </si>
  <si>
    <t>Contrat de stage</t>
  </si>
  <si>
    <t>Contrat d'apprentissage</t>
  </si>
  <si>
    <t>CDD</t>
  </si>
  <si>
    <t>CDI</t>
  </si>
  <si>
    <t>Contrat de travail intermittent</t>
  </si>
  <si>
    <t>Veuillez indiquer OUI ou NON :</t>
  </si>
  <si>
    <t xml:space="preserve">Titre de séjour L425-1 du CESEDA </t>
  </si>
  <si>
    <t xml:space="preserve"> -  Police :</t>
  </si>
  <si>
    <t xml:space="preserve"> -  Gendarmerie :</t>
  </si>
  <si>
    <t xml:space="preserve"> -  SAMU social :</t>
  </si>
  <si>
    <t xml:space="preserve"> -  Inspection du travail :</t>
  </si>
  <si>
    <t xml:space="preserve"> -  Syndicat :</t>
  </si>
  <si>
    <t xml:space="preserve"> -  Autre association :</t>
  </si>
  <si>
    <t xml:space="preserve"> -  Autre victime :</t>
  </si>
  <si>
    <t>Femmes cis</t>
  </si>
  <si>
    <t>Hommes cis</t>
  </si>
  <si>
    <t>Femmes trans</t>
  </si>
  <si>
    <t>Hommes trans</t>
  </si>
  <si>
    <t>Les informations recueillies font l’objet d’un traitement informatique par la Miprof. Conformément à la loi « Informatique et Libertés » du 6 janvier 1978 modifiée, vous bénéficiez d’un droit d’accès et de rectification aux informations qui vous concernent, que vous pouvez exercer en vous adressant à Romain FEUILLE (romain.feuille@miprof.gouv.fr) et Julie CAILLET (julie.caillet@miprof.gouv.fr)</t>
  </si>
  <si>
    <t xml:space="preserve"> </t>
  </si>
  <si>
    <t>Mineurs (sans précision)</t>
  </si>
  <si>
    <t>Majeurs (sans précision)</t>
  </si>
  <si>
    <t>Inclure tous les potentiels mineurs et mineures non accompagnées ayant été signalées aux autorités, même si ces dernières n’étaient finalement pas dans cette situation.</t>
  </si>
  <si>
    <t xml:space="preserve"> -  Parquet :</t>
  </si>
  <si>
    <t xml:space="preserve">18 mois - 5 ans </t>
  </si>
  <si>
    <t>12 - 18 mois</t>
  </si>
  <si>
    <t>5 - 10 ans</t>
  </si>
  <si>
    <t xml:space="preserve">9 - 12 mois </t>
  </si>
  <si>
    <t>6 - 9 mois</t>
  </si>
  <si>
    <t>3 - 6 mois</t>
  </si>
  <si>
    <t>0 - 3 mois</t>
  </si>
  <si>
    <r>
      <t>-</t>
    </r>
    <r>
      <rPr>
        <sz val="7"/>
        <color theme="1"/>
        <rFont val="Marianne"/>
      </rPr>
      <t xml:space="preserve">       </t>
    </r>
    <r>
      <rPr>
        <sz val="8"/>
        <color theme="1"/>
        <rFont val="Marianne"/>
      </rPr>
      <t>Exploitation sexuelle : </t>
    </r>
  </si>
  <si>
    <r>
      <t>-</t>
    </r>
    <r>
      <rPr>
        <sz val="7"/>
        <color theme="1"/>
        <rFont val="Marianne"/>
      </rPr>
      <t xml:space="preserve">       </t>
    </r>
    <r>
      <rPr>
        <sz val="8"/>
        <color theme="1"/>
        <rFont val="Marianne"/>
      </rPr>
      <t>Mendicité forcée :</t>
    </r>
  </si>
  <si>
    <r>
      <t>-</t>
    </r>
    <r>
      <rPr>
        <sz val="7"/>
        <color theme="1"/>
        <rFont val="Marianne"/>
      </rPr>
      <t xml:space="preserve">       </t>
    </r>
    <r>
      <rPr>
        <sz val="8"/>
        <color theme="1"/>
        <rFont val="Marianne"/>
      </rPr>
      <t>Autre forme d'exploitation :</t>
    </r>
  </si>
  <si>
    <r>
      <t xml:space="preserve">Les questions suivantes composent la </t>
    </r>
    <r>
      <rPr>
        <b/>
        <sz val="8"/>
        <color theme="1"/>
        <rFont val="Marianne"/>
      </rPr>
      <t>partie approfondie du questionnaire</t>
    </r>
    <r>
      <rPr>
        <sz val="8"/>
        <color theme="1"/>
        <rFont val="Marianne"/>
      </rPr>
      <t xml:space="preserve">. Elle permettra de connaître plus précisément le profil et les démarches des victimes ainsi que les conditions dans lesquelles elles ont été exploitées. </t>
    </r>
  </si>
  <si>
    <r>
      <t xml:space="preserve">ü </t>
    </r>
    <r>
      <rPr>
        <b/>
        <sz val="10"/>
        <rFont val="Marianne"/>
      </rPr>
      <t>Quel type de contrat de travail les victimes (re-)insérées ont-elles signées ?</t>
    </r>
  </si>
  <si>
    <r>
      <t>ü</t>
    </r>
    <r>
      <rPr>
        <sz val="10"/>
        <color rgb="FF006171"/>
        <rFont val="Times New Roman"/>
        <family val="1"/>
      </rPr>
      <t xml:space="preserve">  </t>
    </r>
    <r>
      <rPr>
        <b/>
        <sz val="10"/>
        <color theme="1"/>
        <rFont val="Marianne"/>
      </rPr>
      <t xml:space="preserve">Nom de l'association et de l'établissement si nécessaire : </t>
    </r>
    <r>
      <rPr>
        <b/>
        <sz val="10"/>
        <color rgb="FFC00000"/>
        <rFont val="Marianne"/>
      </rPr>
      <t>*</t>
    </r>
    <r>
      <rPr>
        <b/>
        <sz val="10"/>
        <color theme="1"/>
        <rFont val="Marianne"/>
      </rPr>
      <t xml:space="preserve"> </t>
    </r>
  </si>
  <si>
    <r>
      <t>ü</t>
    </r>
    <r>
      <rPr>
        <sz val="10"/>
        <color rgb="FF006171"/>
        <rFont val="Times New Roman"/>
        <family val="1"/>
      </rPr>
      <t xml:space="preserve">  </t>
    </r>
    <r>
      <rPr>
        <b/>
        <sz val="10"/>
        <color theme="1"/>
        <rFont val="Marianne"/>
      </rPr>
      <t xml:space="preserve">Email de contact de l'association : </t>
    </r>
    <r>
      <rPr>
        <b/>
        <sz val="10"/>
        <color rgb="FFC00000"/>
        <rFont val="Marianne"/>
      </rPr>
      <t>*</t>
    </r>
    <r>
      <rPr>
        <b/>
        <sz val="10"/>
        <color theme="1"/>
        <rFont val="Marianne"/>
      </rPr>
      <t xml:space="preserve"> </t>
    </r>
  </si>
  <si>
    <r>
      <t>ü</t>
    </r>
    <r>
      <rPr>
        <sz val="7"/>
        <color rgb="FF006171"/>
        <rFont val="Times New Roman"/>
        <family val="1"/>
      </rPr>
      <t xml:space="preserve">  </t>
    </r>
    <r>
      <rPr>
        <b/>
        <u/>
        <sz val="10"/>
        <color theme="1"/>
        <rFont val="Marianne"/>
      </rPr>
      <t>UNIQUEMENT POUR LES FEMMES CIS</t>
    </r>
  </si>
  <si>
    <r>
      <t>ü</t>
    </r>
    <r>
      <rPr>
        <sz val="7"/>
        <color rgb="FF006171"/>
        <rFont val="Times New Roman"/>
        <family val="1"/>
      </rPr>
      <t xml:space="preserve">  </t>
    </r>
    <r>
      <rPr>
        <b/>
        <u/>
        <sz val="10"/>
        <color theme="1"/>
        <rFont val="Marianne"/>
      </rPr>
      <t>UNIQUEMENT POUR LES HOMMES CIS</t>
    </r>
  </si>
  <si>
    <r>
      <t>ü</t>
    </r>
    <r>
      <rPr>
        <sz val="7"/>
        <color rgb="FF006171"/>
        <rFont val="Times New Roman"/>
        <family val="1"/>
      </rPr>
      <t xml:space="preserve">  </t>
    </r>
    <r>
      <rPr>
        <b/>
        <u/>
        <sz val="10"/>
        <color theme="1"/>
        <rFont val="Marianne"/>
      </rPr>
      <t>UNIQUEMENT POUR LES PERSONNES TRANS ET NON-BINAIRES</t>
    </r>
  </si>
  <si>
    <r>
      <t>ü</t>
    </r>
    <r>
      <rPr>
        <sz val="7"/>
        <color rgb="FF006171"/>
        <rFont val="Times New Roman"/>
        <family val="1"/>
      </rPr>
      <t> </t>
    </r>
    <r>
      <rPr>
        <sz val="7"/>
        <color rgb="FF006171"/>
        <rFont val="Marianne"/>
      </rPr>
      <t xml:space="preserve"> </t>
    </r>
    <r>
      <rPr>
        <b/>
        <u/>
        <sz val="10"/>
        <rFont val="Marianne"/>
      </rPr>
      <t>MENDICITÉ FORCÉE</t>
    </r>
  </si>
  <si>
    <r>
      <t>ü</t>
    </r>
    <r>
      <rPr>
        <sz val="7"/>
        <color rgb="FF006171"/>
        <rFont val="Times New Roman"/>
        <family val="1"/>
      </rPr>
      <t xml:space="preserve">  </t>
    </r>
    <r>
      <rPr>
        <b/>
        <sz val="10"/>
        <color theme="1"/>
        <rFont val="Verdana"/>
        <family val="2"/>
      </rPr>
      <t xml:space="preserve"> </t>
    </r>
    <r>
      <rPr>
        <b/>
        <u/>
        <sz val="10"/>
        <color theme="1"/>
        <rFont val="Marianne"/>
      </rPr>
      <t>AUTRES FORMES D'EXPLOITATION</t>
    </r>
  </si>
  <si>
    <r>
      <t>ü</t>
    </r>
    <r>
      <rPr>
        <sz val="7"/>
        <color rgb="FF006171"/>
        <rFont val="Times New Roman"/>
        <family val="1"/>
      </rPr>
      <t xml:space="preserve">  </t>
    </r>
    <r>
      <rPr>
        <b/>
        <sz val="10"/>
        <color theme="1"/>
        <rFont val="Marianne"/>
      </rPr>
      <t>Parmi les victimes majeures, combien étaient présumées mineures au moment de la prise en charge par votre association ?</t>
    </r>
    <r>
      <rPr>
        <b/>
        <sz val="10"/>
        <color theme="1"/>
        <rFont val="Verdana"/>
        <family val="2"/>
      </rPr>
      <t xml:space="preserve"> </t>
    </r>
  </si>
  <si>
    <r>
      <t>ü</t>
    </r>
    <r>
      <rPr>
        <sz val="7"/>
        <color rgb="FF006171"/>
        <rFont val="Times New Roman"/>
        <family val="1"/>
      </rPr>
      <t> </t>
    </r>
    <r>
      <rPr>
        <sz val="7"/>
        <color rgb="FF006171"/>
        <rFont val="Marianne"/>
      </rPr>
      <t xml:space="preserve"> </t>
    </r>
    <r>
      <rPr>
        <b/>
        <sz val="10"/>
        <color theme="1"/>
        <rFont val="Marianne"/>
      </rPr>
      <t xml:space="preserve">Parmi les victimes majeures, combien étaient mineures au début de leur situation d’exploitation ? </t>
    </r>
  </si>
  <si>
    <r>
      <t>ü</t>
    </r>
    <r>
      <rPr>
        <sz val="7"/>
        <color rgb="FF006171"/>
        <rFont val="Times New Roman"/>
        <family val="1"/>
      </rPr>
      <t xml:space="preserve">  </t>
    </r>
    <r>
      <rPr>
        <b/>
        <sz val="10"/>
        <color theme="1"/>
        <rFont val="Marianne"/>
      </rPr>
      <t>Combien de victimes avaient des enfants vivant avec elles au moment de l'exploitation ?</t>
    </r>
    <r>
      <rPr>
        <b/>
        <sz val="10"/>
        <color theme="1"/>
        <rFont val="Verdana"/>
        <family val="2"/>
      </rPr>
      <t xml:space="preserve"> </t>
    </r>
  </si>
  <si>
    <r>
      <t>ü</t>
    </r>
    <r>
      <rPr>
        <sz val="7"/>
        <color rgb="FF006171"/>
        <rFont val="Times New Roman"/>
        <family val="1"/>
      </rPr>
      <t xml:space="preserve">  </t>
    </r>
    <r>
      <rPr>
        <b/>
        <sz val="10"/>
        <color theme="1"/>
        <rFont val="Marianne"/>
      </rPr>
      <t xml:space="preserve">Au début de la prise en charge, combien de victimes étaient toujours en situation d'exploitation ? </t>
    </r>
  </si>
  <si>
    <r>
      <t>ü</t>
    </r>
    <r>
      <rPr>
        <sz val="7"/>
        <color rgb="FF006171"/>
        <rFont val="Times New Roman"/>
        <family val="1"/>
      </rPr>
      <t xml:space="preserve">  </t>
    </r>
    <r>
      <rPr>
        <b/>
        <sz val="10"/>
        <color theme="1"/>
        <rFont val="Marianne"/>
      </rPr>
      <t>Combien de victimes ont été mises en cause pour des faits relatifs à leur situation exploitation ?</t>
    </r>
  </si>
  <si>
    <r>
      <t>ü</t>
    </r>
    <r>
      <rPr>
        <sz val="7"/>
        <color rgb="FF006171"/>
        <rFont val="Times New Roman"/>
        <family val="1"/>
      </rPr>
      <t> </t>
    </r>
    <r>
      <rPr>
        <sz val="7"/>
        <color rgb="FF006171"/>
        <rFont val="Marianne"/>
      </rPr>
      <t xml:space="preserve"> </t>
    </r>
    <r>
      <rPr>
        <b/>
        <sz val="10"/>
        <color theme="1"/>
        <rFont val="Marianne"/>
      </rPr>
      <t>Pour les victimes mises en causes, quelles ont été les suites données aux procédures ?</t>
    </r>
    <r>
      <rPr>
        <b/>
        <sz val="10"/>
        <color theme="1"/>
        <rFont val="Verdana"/>
        <family val="2"/>
      </rPr>
      <t xml:space="preserve"> </t>
    </r>
  </si>
  <si>
    <r>
      <t>ü</t>
    </r>
    <r>
      <rPr>
        <sz val="7"/>
        <color rgb="FF006171"/>
        <rFont val="Times New Roman"/>
        <family val="1"/>
      </rPr>
      <t> </t>
    </r>
    <r>
      <rPr>
        <sz val="7"/>
        <color rgb="FF006171"/>
        <rFont val="Marianne"/>
      </rPr>
      <t xml:space="preserve"> </t>
    </r>
    <r>
      <rPr>
        <b/>
        <sz val="10"/>
        <color theme="1"/>
        <rFont val="Marianne"/>
      </rPr>
      <t xml:space="preserve">Dans combien d'affaires de traite des êtres humains votre association s'est portée partie civile ? </t>
    </r>
  </si>
  <si>
    <r>
      <t>ü</t>
    </r>
    <r>
      <rPr>
        <sz val="7"/>
        <color rgb="FF006171"/>
        <rFont val="Times New Roman"/>
        <family val="1"/>
      </rPr>
      <t xml:space="preserve">  </t>
    </r>
    <r>
      <rPr>
        <b/>
        <sz val="10"/>
        <rFont val="Marianne"/>
      </rPr>
      <t>Votre association est-elle prescriptrice IAE ?</t>
    </r>
  </si>
  <si>
    <r>
      <t>ü</t>
    </r>
    <r>
      <rPr>
        <sz val="7"/>
        <color rgb="FF006171"/>
        <rFont val="Times New Roman"/>
        <family val="1"/>
      </rPr>
      <t xml:space="preserve">  </t>
    </r>
    <r>
      <rPr>
        <b/>
        <sz val="10"/>
        <color theme="1"/>
        <rFont val="Verdana"/>
        <family val="2"/>
      </rPr>
      <t xml:space="preserve"> </t>
    </r>
    <r>
      <rPr>
        <b/>
        <sz val="10"/>
        <color theme="1"/>
        <rFont val="Marianne"/>
      </rPr>
      <t xml:space="preserve">Précisez le nombre de victimes selon le lien entre la victime et le principal exploiteur ? Il s'agit ici du lien perçu par la victime. </t>
    </r>
  </si>
  <si>
    <t xml:space="preserve">Foyer </t>
  </si>
  <si>
    <t>Hébergement discontinu</t>
  </si>
  <si>
    <t>Aucun logement fixe ou hébergement</t>
  </si>
  <si>
    <t>Mis en cause identifié par une victime</t>
  </si>
  <si>
    <t>Mis en cause identifié au stade de l'enquête</t>
  </si>
  <si>
    <t>Condamnation pour des faits de traite des êtres humains</t>
  </si>
  <si>
    <t>Condamnation pour un autre motif</t>
  </si>
  <si>
    <t>Nombre de victimes ayant bénéficié d’un hébergement accessible/proposé mais non spécifique TEH</t>
  </si>
  <si>
    <t>Pas de proposition d'hébergement</t>
  </si>
  <si>
    <t>Dispositif Ac-Sé</t>
  </si>
  <si>
    <t>Affaire poursuivie avec motif traite des êtres humains</t>
  </si>
  <si>
    <t>Affaire poursuivie sous un autre motif</t>
  </si>
  <si>
    <r>
      <t xml:space="preserve">Organisé par l'association </t>
    </r>
    <r>
      <rPr>
        <i/>
        <sz val="8"/>
        <color theme="1"/>
        <rFont val="Marianne"/>
      </rPr>
      <t>via</t>
    </r>
    <r>
      <rPr>
        <sz val="8"/>
        <color theme="1"/>
        <rFont val="Marianne"/>
      </rPr>
      <t xml:space="preserve"> l'ambassade compétente</t>
    </r>
  </si>
  <si>
    <t>plus de 10 ans</t>
  </si>
  <si>
    <r>
      <t>==&gt;</t>
    </r>
    <r>
      <rPr>
        <sz val="7"/>
        <color theme="1"/>
        <rFont val="Marianne"/>
      </rPr>
      <t xml:space="preserve">       </t>
    </r>
    <r>
      <rPr>
        <sz val="8"/>
        <color theme="1"/>
        <rFont val="Marianne"/>
      </rPr>
      <t>Exploitation par le travail (</t>
    </r>
    <r>
      <rPr>
        <b/>
        <sz val="8"/>
        <color theme="1"/>
        <rFont val="Marianne"/>
      </rPr>
      <t>domestique</t>
    </r>
    <r>
      <rPr>
        <sz val="8"/>
        <color theme="1"/>
        <rFont val="Marianne"/>
      </rPr>
      <t>) :</t>
    </r>
  </si>
  <si>
    <r>
      <t>==&gt;</t>
    </r>
    <r>
      <rPr>
        <sz val="7"/>
        <color theme="1"/>
        <rFont val="Marianne"/>
      </rPr>
      <t xml:space="preserve">       </t>
    </r>
    <r>
      <rPr>
        <sz val="8"/>
        <color theme="1"/>
        <rFont val="Marianne"/>
      </rPr>
      <t>Exploitation par le travail (</t>
    </r>
    <r>
      <rPr>
        <b/>
        <sz val="8"/>
        <color theme="1"/>
        <rFont val="Marianne"/>
      </rPr>
      <t>en</t>
    </r>
    <r>
      <rPr>
        <sz val="8"/>
        <color theme="1"/>
        <rFont val="Marianne"/>
      </rPr>
      <t xml:space="preserve"> </t>
    </r>
    <r>
      <rPr>
        <b/>
        <sz val="8"/>
        <color theme="1"/>
        <rFont val="Marianne"/>
      </rPr>
      <t>entreprise</t>
    </r>
    <r>
      <rPr>
        <sz val="8"/>
        <color theme="1"/>
        <rFont val="Marianne"/>
      </rPr>
      <t>) :</t>
    </r>
  </si>
  <si>
    <t xml:space="preserve"> -  Secteur médical :</t>
  </si>
  <si>
    <t>Situation de handicap antérieure à l'exploitation</t>
  </si>
  <si>
    <r>
      <t>ü</t>
    </r>
    <r>
      <rPr>
        <sz val="7"/>
        <color rgb="FF006171"/>
        <rFont val="Times New Roman"/>
        <family val="1"/>
      </rPr>
      <t xml:space="preserve">  </t>
    </r>
    <r>
      <rPr>
        <b/>
        <sz val="10"/>
        <color theme="1"/>
        <rFont val="Marianne"/>
      </rPr>
      <t>Combien de victimes ont été exploitées dans le cadre d’un réseau de traite* ?</t>
    </r>
  </si>
  <si>
    <t>Association spécialisée (logement adapté au sein de l'association)</t>
  </si>
  <si>
    <t>Dispositif national d'accueil (DNA)/vulnérabilité</t>
  </si>
  <si>
    <t xml:space="preserve">Carte de résident au titre de l'article L425-3 du CESEDA </t>
  </si>
  <si>
    <t>Auvergne-Rhône-Alpes</t>
  </si>
  <si>
    <t>Bourgogne-Franche-Comté</t>
  </si>
  <si>
    <t>Bretagne</t>
  </si>
  <si>
    <t>Centre-Val de Loire</t>
  </si>
  <si>
    <t>Corse</t>
  </si>
  <si>
    <t>Grand Est</t>
  </si>
  <si>
    <t>Hauts-de-France</t>
  </si>
  <si>
    <t>Ile-de-France</t>
  </si>
  <si>
    <t>Normandie</t>
  </si>
  <si>
    <t>Nouvelle-Aquitaine</t>
  </si>
  <si>
    <t>Occitanie</t>
  </si>
  <si>
    <t>Pays de la Loire</t>
  </si>
  <si>
    <t>Provence Alpes Côte d'Azur</t>
  </si>
  <si>
    <t>Guadeloupe</t>
  </si>
  <si>
    <t>Guyane</t>
  </si>
  <si>
    <t>Martinique</t>
  </si>
  <si>
    <t>Mayotte</t>
  </si>
  <si>
    <t>Réunion</t>
  </si>
  <si>
    <t xml:space="preserve"> -  Maraude numérique de votre association :</t>
  </si>
  <si>
    <t>Nombre de victimes ayant saisi le conseil de prud'hommes (CPH)</t>
  </si>
  <si>
    <t>Nombre de victimes ayant saisi la Commission d'indemnisation des victimes d'infractions (Civi)</t>
  </si>
  <si>
    <t>Question 1</t>
  </si>
  <si>
    <t>Question 2</t>
  </si>
  <si>
    <t>Question 3</t>
  </si>
  <si>
    <t>Question 4</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</si>
  <si>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</si>
  <si>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</si>
  <si>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</si>
  <si>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</si>
  <si>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</si>
  <si>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</si>
  <si>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</si>
  <si>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</si>
  <si>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</si>
  <si>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</si>
  <si>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</si>
  <si>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</si>
  <si>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</si>
  <si>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</si>
  <si>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Question 19</t>
  </si>
  <si>
    <t>Question 20</t>
  </si>
  <si>
    <t>Question 21</t>
  </si>
  <si>
    <t>Question 22</t>
  </si>
  <si>
    <t>Question 23</t>
  </si>
  <si>
    <t>Question 24</t>
  </si>
  <si>
    <t>Question 25</t>
  </si>
  <si>
    <t>Question 26</t>
  </si>
  <si>
    <t>Question 27</t>
  </si>
  <si>
    <t>Question 28</t>
  </si>
  <si>
    <t>Question 29</t>
  </si>
  <si>
    <t>Question 30</t>
  </si>
  <si>
    <t>Question 31</t>
  </si>
  <si>
    <t>Question 32</t>
  </si>
  <si>
    <t>Question 33</t>
  </si>
  <si>
    <t>Question 34</t>
  </si>
  <si>
    <t>Question 35</t>
  </si>
  <si>
    <t>Question 36</t>
  </si>
  <si>
    <t>Question 37</t>
  </si>
  <si>
    <t>Question 38</t>
  </si>
  <si>
    <t>Question 39</t>
  </si>
  <si>
    <t>Question 40</t>
  </si>
  <si>
    <t>Question 42</t>
  </si>
  <si>
    <t>Question 43</t>
  </si>
  <si>
    <t>Question 44</t>
  </si>
  <si>
    <t>Question 45</t>
  </si>
  <si>
    <t>Question 46</t>
  </si>
  <si>
    <t>Question 47</t>
  </si>
  <si>
    <t>Question 48</t>
  </si>
  <si>
    <t>Question 49</t>
  </si>
  <si>
    <t>Question 50</t>
  </si>
  <si>
    <t>Question 51</t>
  </si>
  <si>
    <t>Question 52</t>
  </si>
  <si>
    <t>Question 53</t>
  </si>
  <si>
    <t>Question 54</t>
  </si>
  <si>
    <t>Question 55</t>
  </si>
  <si>
    <t>Question 56</t>
  </si>
  <si>
    <t>Question 57</t>
  </si>
  <si>
    <t>Question 58</t>
  </si>
  <si>
    <t>Question 61</t>
  </si>
  <si>
    <t>Question 62</t>
  </si>
  <si>
    <t>Question 63</t>
  </si>
  <si>
    <t>Question 64</t>
  </si>
  <si>
    <t>Question 65</t>
  </si>
  <si>
    <t>Question 66</t>
  </si>
  <si>
    <t>Question 67</t>
  </si>
  <si>
    <t>Question 68</t>
  </si>
  <si>
    <t>Question 69</t>
  </si>
  <si>
    <t>Question 70</t>
  </si>
  <si>
    <t>Question 71</t>
  </si>
  <si>
    <t>Plus de 10 ans</t>
  </si>
  <si>
    <r>
      <t>Pour la catégorie "Autre", précisez :</t>
    </r>
    <r>
      <rPr>
        <i/>
        <sz val="9"/>
        <color theme="1"/>
        <rFont val="Marianne"/>
      </rPr>
      <t xml:space="preserve"> </t>
    </r>
  </si>
  <si>
    <r>
      <t>Pour la catégorie "Autre", précisez :</t>
    </r>
    <r>
      <rPr>
        <i/>
        <sz val="9"/>
        <color theme="1"/>
        <rFont val="Marianne"/>
      </rPr>
      <t xml:space="preserve">  </t>
    </r>
  </si>
  <si>
    <t xml:space="preserve">Plus de 12 mois </t>
  </si>
  <si>
    <t>Plus de 12 mois</t>
  </si>
  <si>
    <t>BPI</t>
  </si>
  <si>
    <r>
      <t>Précisez quelle(s) autre(s) forme(s) d'exploitation :</t>
    </r>
    <r>
      <rPr>
        <i/>
        <sz val="8"/>
        <color theme="1"/>
        <rFont val="Marianne"/>
      </rPr>
      <t xml:space="preserve"> </t>
    </r>
  </si>
  <si>
    <t>Certificat de résidence pour les ressortissant.es algérien.nes (hors CESEDA)</t>
  </si>
  <si>
    <t>Question 73</t>
  </si>
  <si>
    <t>Question 74</t>
  </si>
  <si>
    <r>
      <t xml:space="preserve">Exploitation par le travail </t>
    </r>
    <r>
      <rPr>
        <b/>
        <u/>
        <sz val="8"/>
        <color theme="1"/>
        <rFont val="Marianne"/>
      </rPr>
      <t>(total domestique + entreprise)</t>
    </r>
  </si>
  <si>
    <r>
      <t xml:space="preserve">==&gt;Exploitation par le travail </t>
    </r>
    <r>
      <rPr>
        <b/>
        <i/>
        <sz val="8"/>
        <color theme="1"/>
        <rFont val="Marianne"/>
      </rPr>
      <t>(domestique)</t>
    </r>
  </si>
  <si>
    <r>
      <t xml:space="preserve">==&gt;Exploitation par le travail </t>
    </r>
    <r>
      <rPr>
        <b/>
        <i/>
        <sz val="8"/>
        <color theme="1"/>
        <rFont val="Marianne"/>
      </rPr>
      <t>(entreprise)</t>
    </r>
  </si>
  <si>
    <r>
      <t>ü</t>
    </r>
    <r>
      <rPr>
        <sz val="10"/>
        <color rgb="FF006171"/>
        <rFont val="Times New Roman"/>
        <family val="1"/>
      </rPr>
      <t xml:space="preserve">  </t>
    </r>
    <r>
      <rPr>
        <b/>
        <sz val="10"/>
        <color theme="1"/>
        <rFont val="Marianne"/>
      </rPr>
      <t xml:space="preserve">Type d'accompagnement proposé par votre association : </t>
    </r>
    <r>
      <rPr>
        <b/>
        <sz val="10"/>
        <color rgb="FFC00000"/>
        <rFont val="Marianne"/>
      </rPr>
      <t>*</t>
    </r>
    <r>
      <rPr>
        <b/>
        <sz val="10"/>
        <color theme="1"/>
        <rFont val="Marianne"/>
      </rPr>
      <t xml:space="preserve"> </t>
    </r>
  </si>
  <si>
    <t>2 semaines - 3 mois</t>
  </si>
  <si>
    <t>Réfugié ou BPI</t>
  </si>
  <si>
    <r>
      <t>ü</t>
    </r>
    <r>
      <rPr>
        <sz val="7"/>
        <color rgb="FF006171"/>
        <rFont val="Times New Roman"/>
        <family val="1"/>
      </rPr>
      <t> </t>
    </r>
    <r>
      <rPr>
        <sz val="7"/>
        <color rgb="FF006171"/>
        <rFont val="Marianne"/>
      </rPr>
      <t xml:space="preserve"> </t>
    </r>
    <r>
      <rPr>
        <b/>
        <u/>
        <sz val="10"/>
        <color theme="1"/>
        <rFont val="Marianne"/>
      </rPr>
      <t>EXPLOITATION PAR LE TRAVAIL (DOMESTIQUE)</t>
    </r>
  </si>
  <si>
    <r>
      <t>ü</t>
    </r>
    <r>
      <rPr>
        <sz val="7"/>
        <color rgb="FF006171"/>
        <rFont val="Times New Roman"/>
        <family val="1"/>
      </rPr>
      <t xml:space="preserve">  </t>
    </r>
    <r>
      <rPr>
        <b/>
        <u/>
        <sz val="10"/>
        <rFont val="Marianne"/>
      </rPr>
      <t>EXPLOITATION PAR LE TRAVAIL (EN ENTREPRISE)</t>
    </r>
  </si>
  <si>
    <t>Question 41</t>
  </si>
  <si>
    <t>Question 59</t>
  </si>
  <si>
    <t>Question 60</t>
  </si>
  <si>
    <r>
      <t>-</t>
    </r>
    <r>
      <rPr>
        <sz val="7"/>
        <color theme="1"/>
        <rFont val="Marianne"/>
      </rPr>
      <t xml:space="preserve">       </t>
    </r>
    <r>
      <rPr>
        <sz val="8"/>
        <color theme="1"/>
        <rFont val="Marianne"/>
      </rPr>
      <t>Exploitation par le travail (total domestique + entreprise) :</t>
    </r>
  </si>
  <si>
    <r>
      <t>==&gt;</t>
    </r>
    <r>
      <rPr>
        <sz val="7"/>
        <color theme="1"/>
        <rFont val="Marianne"/>
      </rPr>
      <t xml:space="preserve">       </t>
    </r>
    <r>
      <rPr>
        <sz val="8"/>
        <color theme="1"/>
        <rFont val="Marianne"/>
      </rPr>
      <t>Exploitation par le travail (</t>
    </r>
    <r>
      <rPr>
        <b/>
        <sz val="8"/>
        <color theme="1"/>
        <rFont val="Marianne"/>
      </rPr>
      <t>entreprise</t>
    </r>
    <r>
      <rPr>
        <sz val="8"/>
        <color theme="1"/>
        <rFont val="Marianne"/>
      </rPr>
      <t>) :</t>
    </r>
  </si>
  <si>
    <t xml:space="preserve"> -  Votre association (la victime se rendant directement auprès de votre association) :</t>
  </si>
  <si>
    <t>1 jour - 2 semaines</t>
  </si>
  <si>
    <r>
      <t>-</t>
    </r>
    <r>
      <rPr>
        <sz val="7"/>
        <color theme="1"/>
        <rFont val="Marianne"/>
      </rPr>
      <t xml:space="preserve">       </t>
    </r>
    <r>
      <rPr>
        <sz val="8"/>
        <color theme="1"/>
        <rFont val="Marianne"/>
      </rPr>
      <t>Secteur du bâtiment :</t>
    </r>
  </si>
  <si>
    <r>
      <t>-</t>
    </r>
    <r>
      <rPr>
        <sz val="7"/>
        <color theme="1"/>
        <rFont val="Marianne"/>
      </rPr>
      <t xml:space="preserve">       </t>
    </r>
    <r>
      <rPr>
        <sz val="8"/>
        <color theme="1"/>
        <rFont val="Marianne"/>
      </rPr>
      <t>Secteur de l'agriculture/viticulture/pêche :</t>
    </r>
  </si>
  <si>
    <r>
      <t>-</t>
    </r>
    <r>
      <rPr>
        <sz val="7"/>
        <color theme="1"/>
        <rFont val="Marianne"/>
      </rPr>
      <t xml:space="preserve">       </t>
    </r>
    <r>
      <rPr>
        <sz val="8"/>
        <color theme="1"/>
        <rFont val="Marianne"/>
      </rPr>
      <t>Secteur de l'hôtellerie, café, restauration (HCR) :</t>
    </r>
  </si>
  <si>
    <r>
      <t>-</t>
    </r>
    <r>
      <rPr>
        <sz val="7"/>
        <color theme="1"/>
        <rFont val="Marianne"/>
      </rPr>
      <t xml:space="preserve">       </t>
    </r>
    <r>
      <rPr>
        <sz val="8"/>
        <color theme="1"/>
        <rFont val="Marianne"/>
      </rPr>
      <t>Secteur du travail à domicile  :</t>
    </r>
  </si>
  <si>
    <r>
      <t>-</t>
    </r>
    <r>
      <rPr>
        <sz val="7"/>
        <color theme="1"/>
        <rFont val="Marianne"/>
      </rPr>
      <t xml:space="preserve">       </t>
    </r>
    <r>
      <rPr>
        <sz val="8"/>
        <color theme="1"/>
        <rFont val="Marianne"/>
      </rPr>
      <t>Commerce de proximité :</t>
    </r>
  </si>
  <si>
    <r>
      <t>-</t>
    </r>
    <r>
      <rPr>
        <sz val="7"/>
        <color theme="1"/>
        <rFont val="Marianne"/>
      </rPr>
      <t xml:space="preserve">       </t>
    </r>
    <r>
      <rPr>
        <sz val="8"/>
        <color theme="1"/>
        <rFont val="Marianne"/>
      </rPr>
      <t>Monde du spectacle :</t>
    </r>
  </si>
  <si>
    <r>
      <t>-</t>
    </r>
    <r>
      <rPr>
        <sz val="7"/>
        <color theme="1"/>
        <rFont val="Marianne"/>
      </rPr>
      <t xml:space="preserve">       </t>
    </r>
    <r>
      <rPr>
        <sz val="8"/>
        <color theme="1"/>
        <rFont val="Marianne"/>
      </rPr>
      <t>Secteur de la confection/manufacture :</t>
    </r>
  </si>
  <si>
    <r>
      <t>ü</t>
    </r>
    <r>
      <rPr>
        <sz val="7"/>
        <color rgb="FF006171"/>
        <rFont val="Times New Roman"/>
        <family val="1"/>
      </rPr>
      <t xml:space="preserve">  </t>
    </r>
    <r>
      <rPr>
        <b/>
        <sz val="10"/>
        <color theme="1"/>
        <rFont val="Marianne"/>
      </rPr>
      <t xml:space="preserve">Pour combien de victimes votre association a-t-elle repéré une potentielle situation d'addiction (alcool, drogues et/ou médicaments)? </t>
    </r>
  </si>
  <si>
    <t>Situation de handicap aggravée par l'exploitation</t>
  </si>
  <si>
    <t xml:space="preserve">Situation de handicap n'ayant pas été aggravée par l'exploitation </t>
  </si>
  <si>
    <t>Situation de handicap débutée à cause de l'exploitation</t>
  </si>
  <si>
    <t>SIAO</t>
  </si>
  <si>
    <t>Admission exceptionnelle au séjour</t>
  </si>
  <si>
    <t>Entre 10 000 et 20 000 euros</t>
  </si>
  <si>
    <t>Entre 20 000 et 50 000 euros</t>
  </si>
  <si>
    <t>Plus de 50 000 euros</t>
  </si>
  <si>
    <t>Confiscation immobilière</t>
  </si>
  <si>
    <t>Confiscation matérielle type objets de luxe</t>
  </si>
  <si>
    <t>Confiscation d'avoirs bancaires</t>
  </si>
  <si>
    <t>Confiscation d'argent liquide</t>
  </si>
  <si>
    <t xml:space="preserve">Autre </t>
  </si>
  <si>
    <r>
      <t>ü</t>
    </r>
    <r>
      <rPr>
        <sz val="7"/>
        <color rgb="FF006171"/>
        <rFont val="Times New Roman"/>
        <family val="1"/>
      </rPr>
      <t xml:space="preserve">  </t>
    </r>
    <r>
      <rPr>
        <b/>
        <sz val="10"/>
        <color theme="1"/>
        <rFont val="Marianne"/>
      </rPr>
      <t>Parmi les victimes présentant des addictions, combien ont pu être orientées vers une prise en charge adaptée de ces addictions ?</t>
    </r>
  </si>
  <si>
    <t>CSAPA</t>
  </si>
  <si>
    <t>CAARUD</t>
  </si>
  <si>
    <t>Addictologue</t>
  </si>
  <si>
    <t>Association spécialisée</t>
  </si>
  <si>
    <r>
      <t>3.</t>
    </r>
    <r>
      <rPr>
        <sz val="9"/>
        <rFont val="Marianne"/>
      </rPr>
      <t xml:space="preserve">    </t>
    </r>
    <r>
      <rPr>
        <b/>
        <sz val="9"/>
        <rFont val="Marianne"/>
      </rPr>
      <t>Toute cellule suivie d'un astérisque fait l'objet d'une obligation de réponse</t>
    </r>
  </si>
  <si>
    <r>
      <t xml:space="preserve">*Une orientation par un "Office central" </t>
    </r>
    <r>
      <rPr>
        <b/>
        <u/>
        <sz val="8"/>
        <color theme="1"/>
        <rFont val="Marianne"/>
      </rPr>
      <t>ne doit pas être comptabilisée</t>
    </r>
    <r>
      <rPr>
        <b/>
        <i/>
        <sz val="8"/>
        <color theme="1"/>
        <rFont val="Marianne"/>
      </rPr>
      <t xml:space="preserve"> dans la cellule "Police" ou "Gendarmerie" afin d'éviter un doublon. </t>
    </r>
  </si>
  <si>
    <r>
      <t>ü</t>
    </r>
    <r>
      <rPr>
        <sz val="7"/>
        <color rgb="FF006171"/>
        <rFont val="Times New Roman"/>
        <family val="1"/>
      </rPr>
      <t xml:space="preserve">  </t>
    </r>
    <r>
      <rPr>
        <b/>
        <sz val="10"/>
        <color theme="1"/>
        <rFont val="Marianne"/>
      </rPr>
      <t>Parmi ces victimes présentant des addictions et ayant été orientées vers une prise en charge adaptée, vers quel dispositif ?</t>
    </r>
  </si>
  <si>
    <t>La carte de résident au titre de l'article L425-3 du CESEDA, l'admission exceptionnelle au séjour ainsi que la protection internationale (réfugié) étant des cartes de résidence de dix ans, elles sont considérées exclusivement comme une première demande</t>
  </si>
  <si>
    <t>Question 75</t>
  </si>
  <si>
    <t>Question 76</t>
  </si>
  <si>
    <t>Question 77</t>
  </si>
  <si>
    <t>Question 78</t>
  </si>
  <si>
    <t xml:space="preserve">* Un réseau s'entend comme un groupement structuré d’individus ayant une entente établie en vue de la mise en place d’une ou de plusieurs formes d’exploitation relevant de la traite des êtres humains </t>
  </si>
  <si>
    <t>Question 79</t>
  </si>
  <si>
    <t>Lorsque les victimes ont été exploitées dans le cadre d’un mariage forcé ou d’un mariage servile, vous devez renseigner la forme d’exploitation identifiée par l’association.</t>
  </si>
  <si>
    <t xml:space="preserve"> -  Maraude (hors numérique) de votre association :</t>
  </si>
  <si>
    <t>Le total de chaque ligne doit correspondre au nombre de victimes ayant été mises en cause pour des faits relatifs à leurs situations d'exploitation.</t>
  </si>
  <si>
    <t>Le total de chaque ligne doit correspondre au nombre de mis.es en causes ayant été condamné.es par type d'exploitation.</t>
  </si>
  <si>
    <t>Moins de 5 000 euros</t>
  </si>
  <si>
    <t>Entre 5 000 et 10 000 euros</t>
  </si>
  <si>
    <r>
      <t>ü</t>
    </r>
    <r>
      <rPr>
        <sz val="7"/>
        <color rgb="FF006171"/>
        <rFont val="Times New Roman"/>
        <family val="1"/>
      </rPr>
      <t xml:space="preserve">  </t>
    </r>
    <r>
      <rPr>
        <b/>
        <sz val="10"/>
        <color theme="1"/>
        <rFont val="Marianne"/>
      </rPr>
      <t xml:space="preserve">Combien de victimes étaient concernées dans ces affaires ? </t>
    </r>
  </si>
  <si>
    <r>
      <t>ü</t>
    </r>
    <r>
      <rPr>
        <sz val="7"/>
        <color rgb="FF006171"/>
        <rFont val="Times New Roman"/>
        <family val="1"/>
      </rPr>
      <t xml:space="preserve">  </t>
    </r>
    <r>
      <rPr>
        <b/>
        <sz val="10"/>
        <color theme="1"/>
        <rFont val="Marianne"/>
      </rPr>
      <t>Parmi les victimes qui étaient déjà en situation de handicap avant l'exploitation, combien ont vu cette situation être aggravée par l'exploitation ?</t>
    </r>
    <r>
      <rPr>
        <b/>
        <sz val="10"/>
        <color theme="1"/>
        <rFont val="Verdana"/>
        <family val="2"/>
      </rPr>
      <t xml:space="preserve"> </t>
    </r>
  </si>
  <si>
    <t>o</t>
  </si>
  <si>
    <t>Saint-Pierre-et-Miquelon</t>
  </si>
  <si>
    <t>Îles Wallis et Futuna</t>
  </si>
  <si>
    <t>Polynésie française</t>
  </si>
  <si>
    <t>Saint-Martin</t>
  </si>
  <si>
    <t>Saint-Barthélemy</t>
  </si>
  <si>
    <r>
      <t xml:space="preserve">Victimes exploitées en totalité </t>
    </r>
    <r>
      <rPr>
        <i/>
        <sz val="8"/>
        <color theme="1"/>
        <rFont val="Marianne"/>
      </rPr>
      <t>via</t>
    </r>
    <r>
      <rPr>
        <sz val="8"/>
        <color theme="1"/>
        <rFont val="Marianne"/>
      </rPr>
      <t xml:space="preserve"> le numérique</t>
    </r>
  </si>
  <si>
    <r>
      <t xml:space="preserve">Victimes exploitées en partie </t>
    </r>
    <r>
      <rPr>
        <i/>
        <sz val="8"/>
        <color theme="1"/>
        <rFont val="Marianne"/>
      </rPr>
      <t>via</t>
    </r>
    <r>
      <rPr>
        <sz val="8"/>
        <color theme="1"/>
        <rFont val="Marianne"/>
      </rPr>
      <t xml:space="preserve"> le numérique</t>
    </r>
  </si>
  <si>
    <r>
      <t xml:space="preserve">Victimes pas du tout exploitées </t>
    </r>
    <r>
      <rPr>
        <i/>
        <sz val="8"/>
        <color theme="1"/>
        <rFont val="Marianne"/>
      </rPr>
      <t>via</t>
    </r>
    <r>
      <rPr>
        <sz val="8"/>
        <color theme="1"/>
        <rFont val="Marianne"/>
      </rPr>
      <t xml:space="preserve"> le numérique</t>
    </r>
  </si>
  <si>
    <r>
      <t>ü</t>
    </r>
    <r>
      <rPr>
        <sz val="7"/>
        <color rgb="FF006171"/>
        <rFont val="Times New Roman"/>
        <family val="1"/>
      </rPr>
      <t xml:space="preserve">  </t>
    </r>
    <r>
      <rPr>
        <b/>
        <sz val="10"/>
        <color theme="1"/>
        <rFont val="Marianne"/>
      </rPr>
      <t xml:space="preserve">Précisez combien de victimes ont été exploitées, en totalité, partiellement ou non, </t>
    </r>
    <r>
      <rPr>
        <b/>
        <i/>
        <sz val="10"/>
        <color theme="1"/>
        <rFont val="Marianne"/>
      </rPr>
      <t>via</t>
    </r>
    <r>
      <rPr>
        <b/>
        <sz val="10"/>
        <color theme="1"/>
        <rFont val="Marianne"/>
      </rPr>
      <t xml:space="preserve"> le numérique ?</t>
    </r>
  </si>
  <si>
    <t>Enquête sur les victimes de traite des êtres humains accompagnées par les associations en 2025</t>
  </si>
  <si>
    <r>
      <t>Le questionnaire porte sur l’ensemble des victimes accompagnées en 2025, que le suivi ait commencé ou non en 2025,</t>
    </r>
    <r>
      <rPr>
        <b/>
        <sz val="9"/>
        <rFont val="Marianne"/>
      </rPr>
      <t xml:space="preserve"> quelle que soit la forme d'exploitation </t>
    </r>
    <r>
      <rPr>
        <sz val="9"/>
        <rFont val="Marianne"/>
      </rPr>
      <t>et y compris les victimes accompagnées au sein de lieux de privation de liberté. </t>
    </r>
  </si>
  <si>
    <t>Caractéristiques principales sur les victimes de traite des êtres humains accompagnées en 2025</t>
  </si>
  <si>
    <t xml:space="preserve">Le total de chaque ligne doit correspondre au nombre de victimes accompagnées en 2025 par votre association selon chaque forme d'exploitation. </t>
  </si>
  <si>
    <t>Accompagnement ayant débuté entre le 1er janvier 2025 et le 31 décembre 2025</t>
  </si>
  <si>
    <t xml:space="preserve">Le total de chaque ligne doit correspondre au nombre de victimes trans et/ou non-binaires accompagnées en 2025 par votre association selon chaque forme d'exploitation. </t>
  </si>
  <si>
    <t>Pays d'origine des victimes accompagnées par votre association en 2025</t>
  </si>
  <si>
    <t>Le total de chaque ligne doit correspondre au nombre de victimes accompagnées en 2025 par votre association selon chaque forme d'exploitation.</t>
  </si>
  <si>
    <t>Informations complémentaires sur les victimes accompagnées par votre association en 2025</t>
  </si>
  <si>
    <t>Profil approfondi des victimes de traite des êtres humains accompagnées par votre association en 2025</t>
  </si>
  <si>
    <r>
      <t>ü</t>
    </r>
    <r>
      <rPr>
        <sz val="7"/>
        <color rgb="FF006171"/>
        <rFont val="Times New Roman"/>
        <family val="1"/>
      </rPr>
      <t xml:space="preserve">  </t>
    </r>
    <r>
      <rPr>
        <b/>
        <sz val="10"/>
        <color theme="1"/>
        <rFont val="Marianne"/>
      </rPr>
      <t>Combien de victimes accompagnées en 2025 par votre association ont subi plusieurs formes d'exploitation ?</t>
    </r>
  </si>
  <si>
    <t>Le total de chaque ligne doit correspondre au nombre de victimes en situation d'addiction accompagnées en 2025 par votre association selon chaque forme d'exploitation.</t>
  </si>
  <si>
    <t>Condition d'exploitation des victimes de traite des êtres humains accompagnées par votre association 2025</t>
  </si>
  <si>
    <t>La prise en charge a pu débuter avant  2025</t>
  </si>
  <si>
    <t>Le total de chaque ligne doit correspondre au nombre de victimes majeures accompagnées en 2025 par votre association selon chaque forme d'exploitation.</t>
  </si>
  <si>
    <t>Le total de chaque ligne doit correspondre au nombre de victimes mineures accompagnées en 2025 par votre association selon chaque forme d'exploitation.</t>
  </si>
  <si>
    <t>Le total de chaque ligne doit correspondre au nombre de victimes accompagnées en 2025 par votre association selon chaque forme d'exploitation.</t>
  </si>
  <si>
    <t>Le total de chaque ligne doit correspondre au nombre de mis en cause ayant été identifiés pour des faits relatifs à des victimes accompagnées en 2025.</t>
  </si>
  <si>
    <t xml:space="preserve">Le total de chaque ligne doit correspondre au nombre de victimes accompagnées en 2025 qui ont reçu une solution d'hébergement adapté selon chaque forme d'exploitation. </t>
  </si>
  <si>
    <t>Démarche des victimes de traite des êtres humains accompagnées par votre associations en 2025</t>
  </si>
  <si>
    <r>
      <t>ü</t>
    </r>
    <r>
      <rPr>
        <sz val="7"/>
        <rFont val="Times New Roman"/>
        <family val="1"/>
      </rPr>
      <t xml:space="preserve">  </t>
    </r>
    <r>
      <rPr>
        <b/>
        <sz val="10"/>
        <rFont val="Marianne"/>
      </rPr>
      <t xml:space="preserve">En 2025, combien de victimes de traite des êtres humains se sont déplacées à la police ou à la gendarmerie et ont déposé plainte ? </t>
    </r>
  </si>
  <si>
    <r>
      <t>ü</t>
    </r>
    <r>
      <rPr>
        <sz val="7"/>
        <color rgb="FF006171"/>
        <rFont val="Times New Roman"/>
        <family val="1"/>
      </rPr>
      <t xml:space="preserve">  </t>
    </r>
    <r>
      <rPr>
        <b/>
        <sz val="10"/>
        <color theme="1"/>
        <rFont val="Marianne"/>
      </rPr>
      <t>Au cours de l'année 2025, combien de victimes avez-vous accompagné vers une (ré-)insertion professionnelle ?</t>
    </r>
  </si>
  <si>
    <t>Retour contraint (éloignement du territoire pendant l'accompagnement)</t>
  </si>
  <si>
    <t>Procédure retour volontaire OFII/retour volontaire organisé par la victime accompagnée</t>
  </si>
  <si>
    <r>
      <t>-</t>
    </r>
    <r>
      <rPr>
        <sz val="7"/>
        <color theme="1"/>
        <rFont val="Marianne"/>
      </rPr>
      <t xml:space="preserve">       </t>
    </r>
    <r>
      <rPr>
        <sz val="8"/>
        <color theme="1"/>
        <rFont val="Marianne"/>
      </rPr>
      <t>Autres :</t>
    </r>
  </si>
  <si>
    <r>
      <t>ü</t>
    </r>
    <r>
      <rPr>
        <sz val="7"/>
        <rFont val="Times New Roman"/>
        <family val="1"/>
      </rPr>
      <t xml:space="preserve">  </t>
    </r>
    <r>
      <rPr>
        <b/>
        <sz val="10"/>
        <rFont val="Marianne"/>
      </rPr>
      <t xml:space="preserve">Pour combien de ces victimes en situation de handicap présumée votre association a-t-elle déposé un dossier auprès de la MDPH ? </t>
    </r>
  </si>
  <si>
    <r>
      <t>ü</t>
    </r>
    <r>
      <rPr>
        <sz val="7"/>
        <color rgb="FF006171"/>
        <rFont val="Times New Roman"/>
        <family val="1"/>
      </rPr>
      <t xml:space="preserve">  </t>
    </r>
    <r>
      <rPr>
        <b/>
        <sz val="10"/>
        <color theme="1"/>
        <rFont val="Marianne"/>
      </rPr>
      <t>Combien de victimes ont été exploitées dans le cadre d’un mariage* forcé ou servile ?</t>
    </r>
  </si>
  <si>
    <t>* Au 03/04/2026, le cadre juridique du mariage forcé est défini à l'article 16 de la Déclaration universelle des droits de l'homme et du citoyen de 1948, à la section I. article 2 de la Convention supplémentaire à l'abolition de l'esclavage, de la traite des esclaves et des institutions et pratiques analogues à l'esclavage de 1956, à l'article 16 de la Convention sur l'élimination de toutes les formes de discrimination à l'égard des femmes de 1979, à l'article 37-1 de la convention du Conseil de l'Europe de 2011 et son article de ratification 12-5, aux articles 144 ; 146 et 202-1 du code civil français</t>
  </si>
  <si>
    <t>L’enquête « Les victimes de traite des êtres humains accompagnées par les associations en France » a pour objectif d’estimer, chaque année, le nombre de personnes victimes de traite des êtres humains accompagnées par les associations en France. Cette enquête regroupe des données qui n'engagent ni l'administration de l'État, ni la statistique publique.</t>
  </si>
  <si>
    <t>La participation à l'enquête repose sur le volontariat des associations.</t>
  </si>
  <si>
    <t>Dans ce questionnaire, les personnes comptabilisées comme victimes de traite des êtres humains sont celles pour lesquelles l’association présume qu’elles sont ou étaient en situation de traite sur le territoire français, qu’elles aient été exploitées en France, qu’elles soient en transit et/ou qu’elles aient été exploitées dans un autre pays. En France, la traite des êtres humains est définie par l'article 225-4-1 du code pénal.</t>
  </si>
  <si>
    <r>
      <t xml:space="preserve">Nous comptabilisons dans cette étude à la fois les </t>
    </r>
    <r>
      <rPr>
        <b/>
        <sz val="9"/>
        <color theme="1"/>
        <rFont val="Marianne"/>
      </rPr>
      <t>victimes repérées</t>
    </r>
    <r>
      <rPr>
        <sz val="9"/>
        <color theme="1"/>
        <rFont val="Marianne"/>
      </rPr>
      <t xml:space="preserve"> par votre association (suite à une rencontre avec ces dernières sans accompagnement) et les </t>
    </r>
    <r>
      <rPr>
        <b/>
        <sz val="9"/>
        <color theme="1"/>
        <rFont val="Marianne"/>
      </rPr>
      <t>victimes accompagnées</t>
    </r>
    <r>
      <rPr>
        <sz val="9"/>
        <color theme="1"/>
        <rFont val="Marianne"/>
      </rPr>
      <t xml:space="preserve"> par votre association. </t>
    </r>
  </si>
  <si>
    <t>Exploitation de l'activité criminelle ou délictuelle</t>
  </si>
  <si>
    <t xml:space="preserve">Écrire OUI ou NON </t>
  </si>
  <si>
    <r>
      <t>ü</t>
    </r>
    <r>
      <rPr>
        <sz val="7"/>
        <color rgb="FF006171"/>
        <rFont val="Times New Roman"/>
        <family val="1"/>
      </rPr>
      <t xml:space="preserve">  </t>
    </r>
    <r>
      <rPr>
        <b/>
        <sz val="10"/>
        <color theme="1"/>
        <rFont val="Marianne"/>
      </rPr>
      <t xml:space="preserve">Au cours de l’année 2025, avez-vous </t>
    </r>
    <r>
      <rPr>
        <b/>
        <u/>
        <sz val="10"/>
        <color theme="1"/>
        <rFont val="Marianne"/>
      </rPr>
      <t>accompagné</t>
    </r>
    <r>
      <rPr>
        <b/>
        <sz val="10"/>
        <color theme="1"/>
        <rFont val="Marianne"/>
      </rPr>
      <t xml:space="preserve"> des victimes de traite des êtres humains ? </t>
    </r>
    <r>
      <rPr>
        <b/>
        <sz val="10"/>
        <color rgb="FFC00000"/>
        <rFont val="Marianne"/>
      </rPr>
      <t>*</t>
    </r>
  </si>
  <si>
    <t>Si votre association n'a pas accompagné de victimes en 2025, vous avez terminé le questionnaire.</t>
  </si>
  <si>
    <t>Si votre association a accompagné des victimes en 2025, veuillez continuer le questionnaire.</t>
  </si>
  <si>
    <r>
      <t>ü</t>
    </r>
    <r>
      <rPr>
        <sz val="7"/>
        <color rgb="FF006171"/>
        <rFont val="Times New Roman"/>
        <family val="1"/>
      </rPr>
      <t xml:space="preserve">  </t>
    </r>
    <r>
      <rPr>
        <b/>
        <sz val="10"/>
        <color theme="1"/>
        <rFont val="Marianne"/>
      </rPr>
      <t xml:space="preserve">Pour chaque forme d’exploitation, précisez le nombre </t>
    </r>
    <r>
      <rPr>
        <b/>
        <u/>
        <sz val="10"/>
        <color theme="1"/>
        <rFont val="Marianne"/>
      </rPr>
      <t>total</t>
    </r>
    <r>
      <rPr>
        <b/>
        <sz val="10"/>
        <color theme="1"/>
        <rFont val="Marianne"/>
      </rPr>
      <t xml:space="preserve"> de victimes accompagnées (file active) par votre association en 2025 : </t>
    </r>
    <r>
      <rPr>
        <b/>
        <sz val="10"/>
        <color rgb="FFC00000"/>
        <rFont val="Marianne"/>
      </rPr>
      <t>*</t>
    </r>
  </si>
  <si>
    <t>Oui</t>
  </si>
  <si>
    <t>Non</t>
  </si>
  <si>
    <r>
      <t>ü</t>
    </r>
    <r>
      <rPr>
        <sz val="7"/>
        <color rgb="FF006171"/>
        <rFont val="Times New Roman"/>
        <family val="1"/>
      </rPr>
      <t xml:space="preserve">  </t>
    </r>
    <r>
      <rPr>
        <b/>
        <sz val="10"/>
        <color theme="1"/>
        <rFont val="Marianne"/>
      </rPr>
      <t xml:space="preserve">Votre association a-t-elle des données sur le nombre de victimes dont l’accompagnement a commencé en 2025 ? </t>
    </r>
    <r>
      <rPr>
        <b/>
        <sz val="10"/>
        <color rgb="FFC00000"/>
        <rFont val="Marianne"/>
      </rPr>
      <t>*</t>
    </r>
  </si>
  <si>
    <t>Si oui, répondez à la question 5.</t>
  </si>
  <si>
    <t>Si non, passez à la question 6.</t>
  </si>
  <si>
    <r>
      <t>ü</t>
    </r>
    <r>
      <rPr>
        <sz val="7"/>
        <color rgb="FF006171"/>
        <rFont val="Times New Roman"/>
        <family val="1"/>
      </rPr>
      <t xml:space="preserve">  </t>
    </r>
    <r>
      <rPr>
        <b/>
        <sz val="10"/>
        <color theme="1"/>
        <rFont val="Marianne"/>
      </rPr>
      <t xml:space="preserve">Parmi les victimes accompagnées par votre association en 2025, précisez où ces victimes ont été exploitées : </t>
    </r>
    <r>
      <rPr>
        <b/>
        <sz val="10"/>
        <color rgb="FFC00000"/>
        <rFont val="Marianne"/>
      </rPr>
      <t>*</t>
    </r>
  </si>
  <si>
    <r>
      <t>ü</t>
    </r>
    <r>
      <rPr>
        <sz val="7"/>
        <color rgb="FF006171"/>
        <rFont val="Times New Roman"/>
        <family val="1"/>
      </rPr>
      <t xml:space="preserve">  </t>
    </r>
    <r>
      <rPr>
        <b/>
        <sz val="10"/>
        <color theme="1"/>
        <rFont val="Marianne"/>
      </rPr>
      <t xml:space="preserve">Pour chaque forme d'exploitation, précisez le nombre de victimes accompagnées selon leur genre : </t>
    </r>
    <r>
      <rPr>
        <b/>
        <sz val="10"/>
        <color rgb="FFC00000"/>
        <rFont val="Marianne"/>
      </rPr>
      <t>*</t>
    </r>
  </si>
  <si>
    <r>
      <t xml:space="preserve">INFORMATION MANQUANTE </t>
    </r>
    <r>
      <rPr>
        <sz val="8"/>
        <color theme="1"/>
        <rFont val="Marianne"/>
      </rPr>
      <t>(remplissage automatique)</t>
    </r>
  </si>
  <si>
    <t>Selon la Directive 2011/95/UE du parlement et conseil européen du 13 décembre 2011, les mineurs et les mineures non accompagnées sont définies comme étant « un[·e] mineur[·e] qui entre sur le terri­toire des États membres sans être accompagné[·e] d’un[·e] adulte qui est responsable de [elle·]lui, de par le droit ou la pratique en vigueur dans l’État membre concerné, et tant qu’il[·elle] n’est pas effectivement pris[·e] en charge par une telle personne; cette expression couvre aussi le[·la] mineur[·e] qui a été laissé[·e] seul[·e] après être entré[·e] sur le territoire des États membres ».</t>
  </si>
  <si>
    <r>
      <t xml:space="preserve">Pour chaque forme d'exploitation, précisez le nombre de personnes trans et non-binaires accompagnées selon leur âge déclaré en 2025 : </t>
    </r>
    <r>
      <rPr>
        <b/>
        <sz val="10"/>
        <color rgb="FFC00000"/>
        <rFont val="Marianne"/>
      </rPr>
      <t>*</t>
    </r>
  </si>
  <si>
    <t>Mineur·es (sans précision)</t>
  </si>
  <si>
    <t>Majeur·es (sans précision)</t>
  </si>
  <si>
    <t>-     Exploitation de l'activité criminelle ou délictuelle :</t>
  </si>
  <si>
    <r>
      <t>ü</t>
    </r>
    <r>
      <rPr>
        <sz val="7"/>
        <color rgb="FF006171"/>
        <rFont val="Times New Roman"/>
        <family val="1"/>
      </rPr>
      <t xml:space="preserve">  </t>
    </r>
    <r>
      <rPr>
        <b/>
        <sz val="10"/>
        <color theme="1"/>
        <rFont val="Marianne"/>
      </rPr>
      <t xml:space="preserve">Combien de </t>
    </r>
    <r>
      <rPr>
        <b/>
        <u/>
        <sz val="10"/>
        <color theme="1"/>
        <rFont val="Marianne"/>
      </rPr>
      <t>nouvelles</t>
    </r>
    <r>
      <rPr>
        <b/>
        <sz val="10"/>
        <color theme="1"/>
        <rFont val="Marianne"/>
      </rPr>
      <t xml:space="preserve"> victimes ont été accompagnées en 2025 ? </t>
    </r>
    <r>
      <rPr>
        <b/>
        <sz val="10"/>
        <color rgb="FFC00000"/>
        <rFont val="Marianne"/>
      </rPr>
      <t>*</t>
    </r>
  </si>
  <si>
    <r>
      <t>ü</t>
    </r>
    <r>
      <rPr>
        <sz val="7"/>
        <color rgb="FF006171"/>
        <rFont val="Times New Roman"/>
        <family val="1"/>
      </rPr>
      <t xml:space="preserve">  </t>
    </r>
    <r>
      <rPr>
        <b/>
        <sz val="10"/>
        <color theme="1"/>
        <rFont val="Marianne"/>
      </rPr>
      <t xml:space="preserve">Parmi les personnes trans et non-binaires mineures, votre association a-t-elle repéré de potentiel·les mineur·es non accompagné·es ? </t>
    </r>
    <r>
      <rPr>
        <b/>
        <sz val="10"/>
        <color rgb="FFC00000"/>
        <rFont val="Marianne"/>
      </rPr>
      <t>*</t>
    </r>
  </si>
  <si>
    <r>
      <t>ü</t>
    </r>
    <r>
      <rPr>
        <sz val="7"/>
        <color rgb="FF006171"/>
        <rFont val="Times New Roman"/>
        <family val="1"/>
      </rPr>
      <t xml:space="preserve">  </t>
    </r>
    <r>
      <rPr>
        <b/>
        <sz val="10"/>
        <color theme="1"/>
        <rFont val="Marianne"/>
      </rPr>
      <t xml:space="preserve">Parmi les potentiels mineurs et mineures non accompagnées repérées par votre association en 2025, combien ont été signalées aux autorités compétentes concernant leur minorité ? </t>
    </r>
    <r>
      <rPr>
        <b/>
        <sz val="10"/>
        <color rgb="FFC00000"/>
        <rFont val="Marianne"/>
      </rPr>
      <t>*</t>
    </r>
  </si>
  <si>
    <r>
      <t>ü</t>
    </r>
    <r>
      <rPr>
        <sz val="7"/>
        <color rgb="FF006171"/>
        <rFont val="Times New Roman"/>
        <family val="1"/>
      </rPr>
      <t xml:space="preserve">  </t>
    </r>
    <r>
      <rPr>
        <b/>
        <u/>
        <sz val="10"/>
        <color theme="1"/>
        <rFont val="Marianne"/>
      </rPr>
      <t>EXPLOITATION SEXUELLE</t>
    </r>
  </si>
  <si>
    <r>
      <t xml:space="preserve">Précisez le nombre de victimes d'exploitation sexuelle selon le pays d'origine : </t>
    </r>
    <r>
      <rPr>
        <b/>
        <sz val="10"/>
        <color rgb="FFC00000"/>
        <rFont val="Marianne"/>
      </rPr>
      <t>*</t>
    </r>
  </si>
  <si>
    <t>PAYS INCONNU ou situation d'APATRIDIE (remplissage automatique) :</t>
  </si>
  <si>
    <r>
      <t xml:space="preserve">Précisez le nombre de victimes d'exploitation domestique selon le pays d'origine : </t>
    </r>
    <r>
      <rPr>
        <b/>
        <sz val="10"/>
        <color rgb="FFC00000"/>
        <rFont val="Marianne"/>
      </rPr>
      <t>*</t>
    </r>
  </si>
  <si>
    <r>
      <t>ü</t>
    </r>
    <r>
      <rPr>
        <sz val="7"/>
        <color rgb="FF006171"/>
        <rFont val="Times New Roman"/>
        <family val="1"/>
      </rPr>
      <t xml:space="preserve">  </t>
    </r>
    <r>
      <rPr>
        <b/>
        <sz val="10"/>
        <color theme="1"/>
        <rFont val="Verdana"/>
        <family val="2"/>
      </rPr>
      <t xml:space="preserve"> </t>
    </r>
    <r>
      <rPr>
        <b/>
        <u/>
        <sz val="10"/>
        <color theme="1"/>
        <rFont val="Marianne"/>
      </rPr>
      <t>EXPLOITATION DE L'ACTIVITÉ CRIMINELLE OU DÉLICTUELLE</t>
    </r>
  </si>
  <si>
    <r>
      <t xml:space="preserve">Précisez le nombre de victimes d'exploitation par le travail selon le pays d'origine : </t>
    </r>
    <r>
      <rPr>
        <b/>
        <sz val="10"/>
        <color rgb="FFC00000"/>
        <rFont val="Marianne"/>
      </rPr>
      <t>*</t>
    </r>
  </si>
  <si>
    <r>
      <t>Précisez le nombre de victimes de mendicité forcée selon le pays d'origine :</t>
    </r>
    <r>
      <rPr>
        <b/>
        <sz val="10"/>
        <color rgb="FFC00000"/>
        <rFont val="Marianne"/>
      </rPr>
      <t xml:space="preserve"> *</t>
    </r>
  </si>
  <si>
    <r>
      <t xml:space="preserve">Précisez le nombre de victimes d'exploitation de l'activité criminelle ou délictuelle selon le pays d'origine : </t>
    </r>
    <r>
      <rPr>
        <b/>
        <sz val="10"/>
        <color rgb="FFC00000"/>
        <rFont val="Marianne"/>
      </rPr>
      <t>*</t>
    </r>
  </si>
  <si>
    <r>
      <t xml:space="preserve">Précisez le nombre de victimes d'autres formes d'exploitation selon le pays d'origine : </t>
    </r>
    <r>
      <rPr>
        <b/>
        <sz val="10"/>
        <color rgb="FFC00000"/>
        <rFont val="Marianne"/>
      </rPr>
      <t>*</t>
    </r>
  </si>
  <si>
    <r>
      <t>ü</t>
    </r>
    <r>
      <rPr>
        <sz val="7"/>
        <color rgb="FF006171"/>
        <rFont val="Times New Roman"/>
        <family val="1"/>
      </rPr>
      <t xml:space="preserve">  </t>
    </r>
    <r>
      <rPr>
        <b/>
        <sz val="10"/>
        <color theme="1"/>
        <rFont val="Marianne"/>
      </rPr>
      <t xml:space="preserve">Pouvez-vous préciser de quelle(s) région(s) du monde proviennent les victimes dont vous ignorez le pays d'origine : </t>
    </r>
    <r>
      <rPr>
        <b/>
        <sz val="10"/>
        <color rgb="FFC00000"/>
        <rFont val="Marianne"/>
      </rPr>
      <t>*</t>
    </r>
  </si>
  <si>
    <r>
      <t>ü</t>
    </r>
    <r>
      <rPr>
        <sz val="7"/>
        <color rgb="FF006171"/>
        <rFont val="Times New Roman"/>
        <family val="1"/>
      </rPr>
      <t xml:space="preserve">  </t>
    </r>
    <r>
      <rPr>
        <b/>
        <sz val="10"/>
        <color theme="1"/>
        <rFont val="Marianne"/>
      </rPr>
      <t xml:space="preserve">Combien de victimes ont-elles été orientées par les services </t>
    </r>
    <r>
      <rPr>
        <b/>
        <i/>
        <sz val="10"/>
        <color theme="1"/>
        <rFont val="Marianne"/>
      </rPr>
      <t xml:space="preserve">infra </t>
    </r>
    <r>
      <rPr>
        <b/>
        <sz val="10"/>
        <color theme="1"/>
        <rFont val="Marianne"/>
      </rPr>
      <t>(</t>
    </r>
    <r>
      <rPr>
        <b/>
        <i/>
        <sz val="10"/>
        <color theme="1"/>
        <rFont val="Marianne"/>
      </rPr>
      <t>primo</t>
    </r>
    <r>
      <rPr>
        <b/>
        <sz val="10"/>
        <color theme="1"/>
        <rFont val="Marianne"/>
      </rPr>
      <t xml:space="preserve"> contact orienteur uniquement) ? </t>
    </r>
    <r>
      <rPr>
        <b/>
        <sz val="10"/>
        <color rgb="FFC00000"/>
        <rFont val="Marianne"/>
      </rPr>
      <t>*</t>
    </r>
  </si>
  <si>
    <r>
      <t>ü</t>
    </r>
    <r>
      <rPr>
        <sz val="7"/>
        <color rgb="FF006171"/>
        <rFont val="Times New Roman"/>
        <family val="1"/>
      </rPr>
      <t xml:space="preserve">  </t>
    </r>
    <r>
      <rPr>
        <b/>
        <sz val="10"/>
        <color theme="1"/>
        <rFont val="Marianne"/>
      </rPr>
      <t xml:space="preserve">Combien de temps votre association a-t-elle mis pour débuter son accompagnement des victimes (depuis le repérage initial jusqu'au premier accompagnement) ? </t>
    </r>
    <r>
      <rPr>
        <b/>
        <sz val="10"/>
        <color rgb="FFC00000"/>
        <rFont val="Marianne"/>
      </rPr>
      <t>*</t>
    </r>
  </si>
  <si>
    <r>
      <t>ü</t>
    </r>
    <r>
      <rPr>
        <sz val="7"/>
        <color rgb="FF006171"/>
        <rFont val="Times New Roman"/>
        <family val="1"/>
      </rPr>
      <t xml:space="preserve">  </t>
    </r>
    <r>
      <rPr>
        <b/>
        <sz val="10"/>
        <color theme="1"/>
        <rFont val="Marianne"/>
      </rPr>
      <t xml:space="preserve">Quelle est la durée d'accompagnement des victimes par votre association (pour les victimes dont l'accompagnement est toujours en cours, indiquez la durée totale d'accompagnement au 31 décembre 2025) ? </t>
    </r>
    <r>
      <rPr>
        <b/>
        <sz val="10"/>
        <color rgb="FFC00000"/>
        <rFont val="Marianne"/>
      </rPr>
      <t>*</t>
    </r>
  </si>
  <si>
    <r>
      <t>ü</t>
    </r>
    <r>
      <rPr>
        <sz val="7"/>
        <color rgb="FF006171"/>
        <rFont val="Times New Roman"/>
        <family val="1"/>
      </rPr>
      <t xml:space="preserve">  </t>
    </r>
    <r>
      <rPr>
        <b/>
        <sz val="10"/>
        <color theme="1"/>
        <rFont val="Marianne"/>
      </rPr>
      <t xml:space="preserve">Combien de victimes ont fait l'objet d'un retour dans leur pays d'origine ? </t>
    </r>
    <r>
      <rPr>
        <b/>
        <sz val="10"/>
        <color rgb="FFC00000"/>
        <rFont val="Marianne"/>
      </rPr>
      <t>*</t>
    </r>
  </si>
  <si>
    <t>ZONE GEOGRAPHIQUE INCONNUE (remplissage automatique)</t>
  </si>
  <si>
    <t>INFORMATION MANQUANTE (remplissage automatique)</t>
  </si>
  <si>
    <t xml:space="preserve"> -  Office central (exemple OCRTEH, OCLTI, OFMIN, OLTIM, OCRVP, etc.)* :</t>
  </si>
  <si>
    <t xml:space="preserve"> -  Avocat·e :</t>
  </si>
  <si>
    <t xml:space="preserve"> -  Autres :</t>
  </si>
  <si>
    <t xml:space="preserve"> -  Informations manquantes (remplissage automatique) :</t>
  </si>
  <si>
    <t>Si autres, précisez :</t>
  </si>
  <si>
    <r>
      <t>Pour la catégorie "Autre", précisez :</t>
    </r>
    <r>
      <rPr>
        <i/>
        <sz val="8"/>
        <color theme="1"/>
        <rFont val="Marianne"/>
      </rPr>
      <t xml:space="preserve"> </t>
    </r>
  </si>
  <si>
    <t>Pas de retour dans le pays d'origine (ou victimes d'origine française)</t>
  </si>
  <si>
    <r>
      <t>ü</t>
    </r>
    <r>
      <rPr>
        <sz val="7"/>
        <color rgb="FF006171"/>
        <rFont val="Times New Roman"/>
        <family val="1"/>
      </rPr>
      <t> </t>
    </r>
    <r>
      <rPr>
        <sz val="7"/>
        <color rgb="FF006171"/>
        <rFont val="Marianne"/>
      </rPr>
      <t xml:space="preserve"> </t>
    </r>
    <r>
      <rPr>
        <b/>
        <sz val="10"/>
        <color theme="1"/>
        <rFont val="Marianne"/>
      </rPr>
      <t>Pour combien de victimes le transfert vers la France a-t-il été organisé par le(s) exploiteur·se(s) ou le réseau d’exploitation ?</t>
    </r>
  </si>
  <si>
    <r>
      <t>ü</t>
    </r>
    <r>
      <rPr>
        <sz val="7"/>
        <color rgb="FF006171"/>
        <rFont val="Times New Roman"/>
        <family val="1"/>
      </rPr>
      <t xml:space="preserve">  </t>
    </r>
    <r>
      <rPr>
        <b/>
        <sz val="10"/>
        <color theme="1"/>
        <rFont val="Marianne"/>
      </rPr>
      <t xml:space="preserve">Durant leur exploitation, combien de victimes majeures étaient hébergées par le(s) exploiteur·se(s) ou le réseau d’exploitation? </t>
    </r>
  </si>
  <si>
    <r>
      <t>-</t>
    </r>
    <r>
      <rPr>
        <sz val="7"/>
        <color theme="1"/>
        <rFont val="Marianne"/>
      </rPr>
      <t xml:space="preserve">       </t>
    </r>
    <r>
      <rPr>
        <sz val="8"/>
        <color theme="1"/>
        <rFont val="Marianne"/>
      </rPr>
      <t>Informations manquantes (remplissage automatique) :</t>
    </r>
  </si>
  <si>
    <t>Le total de la colonne doit correspondre au nombre de victimes d'exploitation par le travail accompagnées en 2025 par votre association.</t>
  </si>
  <si>
    <t>Directement chez l'exploiteur·se(s) ou le réseau d’exploitation (exemple : sur le lieu de travail chez l'exploiteur)</t>
  </si>
  <si>
    <t>En lien avec l'exploiteur·se(s) ou le réseau d’exploitation mais pas au même domicile que celui-ci/ceux-ci</t>
  </si>
  <si>
    <t xml:space="preserve">Domicile familial ou sans lien avec l'exploiteur·se </t>
  </si>
  <si>
    <t>Orientées par un·e professionnel·le</t>
  </si>
  <si>
    <t>-       INFORMATION MANQUANTE (remplissage automatique) :</t>
  </si>
  <si>
    <t>-       Nombre de victimes d’exploitation sexuelle concernées</t>
  </si>
  <si>
    <t>-       Nombre de victimes d’exploitation sexuelles non concernées</t>
  </si>
  <si>
    <t>Nombre de victimes ayant bénéficié d’un hébergement adapté victime de TEH</t>
  </si>
  <si>
    <r>
      <t>ü</t>
    </r>
    <r>
      <rPr>
        <sz val="7"/>
        <color rgb="FF006171"/>
        <rFont val="Times New Roman"/>
        <family val="1"/>
      </rPr>
      <t xml:space="preserve">  </t>
    </r>
    <r>
      <rPr>
        <b/>
        <sz val="10"/>
        <color theme="1"/>
        <rFont val="Marianne"/>
      </rPr>
      <t>Parmi les victimes qui se sont vu proposer une solution d'hébergement adapté pour les victimes de traite des êtres humains, à quel dispositif d'orientation votre association a-t-elle eu recours ?</t>
    </r>
  </si>
  <si>
    <r>
      <t>ü</t>
    </r>
    <r>
      <rPr>
        <sz val="7"/>
        <color rgb="FF006171"/>
        <rFont val="Times New Roman"/>
        <family val="1"/>
      </rPr>
      <t xml:space="preserve">  </t>
    </r>
    <r>
      <rPr>
        <b/>
        <sz val="10"/>
        <color theme="1"/>
        <rFont val="Marianne"/>
      </rPr>
      <t xml:space="preserve">Combien de victimes se sont vu proposer une solution d'hébergement adapté pour les victimes de traite des êtres humains ? </t>
    </r>
  </si>
  <si>
    <t>La demande était toujours en cours au 31/12/2025</t>
  </si>
  <si>
    <t>Certificat de résidence pour les ressortissant·es algérien·nes (hors CESEDA)</t>
  </si>
  <si>
    <t>Victimes non concernées (pas de demande, victimes françaises, etc.)</t>
  </si>
  <si>
    <t>Signalement au ou à la procureur·e par l'inspection du travail après audition de la victime</t>
  </si>
  <si>
    <t>Nombre de victimes n'ayant pas saisi d'instance civile</t>
  </si>
  <si>
    <t>Pas d'indemnisation</t>
  </si>
  <si>
    <t>En attente</t>
  </si>
  <si>
    <r>
      <t>ü</t>
    </r>
    <r>
      <rPr>
        <sz val="7"/>
        <color rgb="FF006171"/>
        <rFont val="Times New Roman"/>
        <family val="1"/>
      </rPr>
      <t xml:space="preserve">  </t>
    </r>
    <r>
      <rPr>
        <b/>
        <sz val="10"/>
        <color theme="1"/>
        <rFont val="Marianne"/>
      </rPr>
      <t xml:space="preserve">Quelle a été la suite donnée au dépôt de la plainte (procédure) auprès de la police / gendarmerie ou du ou de la procureur·e (en nombre de victimes) ? </t>
    </r>
  </si>
  <si>
    <r>
      <t>ü</t>
    </r>
    <r>
      <rPr>
        <sz val="7"/>
        <color rgb="FF006171"/>
        <rFont val="Times New Roman"/>
        <family val="1"/>
      </rPr>
      <t> </t>
    </r>
    <r>
      <rPr>
        <sz val="7"/>
        <color theme="1"/>
        <rFont val="Times New Roman"/>
        <family val="1"/>
      </rPr>
      <t xml:space="preserve"> </t>
    </r>
    <r>
      <rPr>
        <b/>
        <sz val="10"/>
        <color theme="1"/>
        <rFont val="Marianne"/>
      </rPr>
      <t>À quel programme avez-vous participé ? Veuillez indiquer OUI ou NON</t>
    </r>
  </si>
  <si>
    <t>EMILE</t>
  </si>
  <si>
    <t>Le total de chaque ligne doit être égal au nombre de victimes accompagnées ayant accédé à une activité professionnelle selon le type d'exploitation</t>
  </si>
  <si>
    <r>
      <t>1.</t>
    </r>
    <r>
      <rPr>
        <sz val="9"/>
        <rFont val="Marianne"/>
      </rPr>
      <t xml:space="preserve">    Une </t>
    </r>
    <r>
      <rPr>
        <b/>
        <sz val="9"/>
        <rFont val="Marianne"/>
      </rPr>
      <t>partie socle </t>
    </r>
    <r>
      <rPr>
        <sz val="9"/>
        <rFont val="Marianne"/>
      </rPr>
      <t xml:space="preserve">portant sur le nombre de victimes accompagnées, leur sexe, leur âge et leur pays d'origine. Il est nécessaire de répondre à ces questions pour valider le questionnaire. </t>
    </r>
  </si>
  <si>
    <r>
      <t>2.</t>
    </r>
    <r>
      <rPr>
        <sz val="9"/>
        <rFont val="Marianne"/>
      </rPr>
      <t xml:space="preserve">    Une </t>
    </r>
    <r>
      <rPr>
        <b/>
        <sz val="9"/>
        <rFont val="Marianne"/>
      </rPr>
      <t>partie approfondie facultative</t>
    </r>
    <r>
      <rPr>
        <sz val="9"/>
        <rFont val="Marianne"/>
      </rPr>
      <t> concernant le profil des victimes, les conditions de leur exploitation et les démarches qu’elles ont entreprises. Cette partie permet aux associations disposant de données plus détaillées de transmettre ces informations.</t>
    </r>
  </si>
  <si>
    <r>
      <t>ü</t>
    </r>
    <r>
      <rPr>
        <sz val="7"/>
        <color rgb="FF006171"/>
        <rFont val="Times New Roman"/>
        <family val="1"/>
      </rPr>
      <t xml:space="preserve">  </t>
    </r>
    <r>
      <rPr>
        <b/>
        <sz val="10"/>
        <color theme="1"/>
        <rFont val="Marianne"/>
      </rPr>
      <t>Pour chaque forme d'exploitation, précisez le nombre de victimes de traite des êtres humains</t>
    </r>
    <r>
      <rPr>
        <b/>
        <sz val="12"/>
        <color theme="1"/>
        <rFont val="Marianne"/>
      </rPr>
      <t xml:space="preserve"> </t>
    </r>
    <r>
      <rPr>
        <b/>
        <u/>
        <sz val="14"/>
        <color theme="1"/>
        <rFont val="Marianne"/>
      </rPr>
      <t>repérées</t>
    </r>
    <r>
      <rPr>
        <b/>
        <sz val="14"/>
        <color theme="1"/>
        <rFont val="Marianne"/>
      </rPr>
      <t> </t>
    </r>
    <r>
      <rPr>
        <b/>
        <sz val="10"/>
        <color theme="1"/>
        <rFont val="Marianne"/>
      </rPr>
      <t>en 2025 par votre association</t>
    </r>
    <r>
      <rPr>
        <b/>
        <sz val="10"/>
        <color rgb="FFFF0000"/>
        <rFont val="Marianne"/>
      </rPr>
      <t xml:space="preserve"> (comprenant aussi le décompte des victimes accompagnées)</t>
    </r>
    <r>
      <rPr>
        <b/>
        <sz val="10"/>
        <color theme="1"/>
        <rFont val="Marianne"/>
      </rPr>
      <t xml:space="preserve"> :</t>
    </r>
    <r>
      <rPr>
        <b/>
        <sz val="10"/>
        <color rgb="FFC00000"/>
        <rFont val="Marianne"/>
      </rPr>
      <t xml:space="preserve"> </t>
    </r>
    <r>
      <rPr>
        <b/>
        <sz val="9"/>
        <color rgb="FFC00000"/>
        <rFont val="Marianne"/>
      </rPr>
      <t>*</t>
    </r>
  </si>
  <si>
    <r>
      <t xml:space="preserve">ü </t>
    </r>
    <r>
      <rPr>
        <b/>
        <sz val="10"/>
        <rFont val="Marianne"/>
      </rPr>
      <t xml:space="preserve">Parmi les victimes accompagnées, combien ont bénéficié d'un délai de réflexion (R. 425-1 CESEDA) ? </t>
    </r>
  </si>
  <si>
    <t>Nombre de victimes ayant déposé plainte avec le motif traite des êtres humains uniquement</t>
  </si>
  <si>
    <t>Nombre de victimes ayant déposé plainte avec un autre motif dont la traite</t>
  </si>
  <si>
    <r>
      <t>ü</t>
    </r>
    <r>
      <rPr>
        <sz val="7"/>
        <rFont val="Times New Roman"/>
        <family val="1"/>
      </rPr>
      <t> </t>
    </r>
    <r>
      <rPr>
        <b/>
        <sz val="10"/>
        <rFont val="Marianne"/>
      </rPr>
      <t xml:space="preserve"> Combien de mis·es en cause dans une procédure judiciaire ouverte (enquête + instruction judiciaire) pour des faits relatifs à des victimes accompagnées ont été identifié·es ? </t>
    </r>
  </si>
  <si>
    <t>Autres caractéristiques sur les victimes accompagnées par votre association en 2025</t>
  </si>
  <si>
    <t>Accompagnement des victimes par votre association en 2025</t>
  </si>
  <si>
    <r>
      <t>ü</t>
    </r>
    <r>
      <rPr>
        <sz val="7"/>
        <color rgb="FF006171"/>
        <rFont val="Times New Roman"/>
        <family val="1"/>
      </rPr>
      <t xml:space="preserve">  </t>
    </r>
    <r>
      <rPr>
        <b/>
        <sz val="10"/>
        <color theme="1"/>
        <rFont val="Marianne"/>
      </rPr>
      <t>Si une confiscation patrimoniale a été prononcée dans le cadre d'un jugement, pouvez-vous préciser (en nombres d'affaires) ?</t>
    </r>
  </si>
  <si>
    <t>Pas de confiscation</t>
  </si>
  <si>
    <t xml:space="preserve">Le questionnaire s’adresse à toutes les associations qui accueillent et accompagnent des personnes victimes de traite des êtres humains, quelle que soit la forme d’exploitation concernée : exploitation sexuelle, exploitation par le travail (domestique et en entreprise), mendicité forcée, exploitation de l'activité criminelle ou délictuelle, trafic d'organes, etc. </t>
  </si>
  <si>
    <r>
      <t>4.</t>
    </r>
    <r>
      <rPr>
        <sz val="9"/>
        <rFont val="Marianne"/>
      </rPr>
      <t xml:space="preserve">    </t>
    </r>
    <r>
      <rPr>
        <b/>
        <sz val="9"/>
        <rFont val="Marianne"/>
      </rPr>
      <t xml:space="preserve">Tout au long du questionnaire, la cellule "INFORMATION MANQUANTE" illustre les victimes pour lesquelles vous n'avez pas l'information sollicitée. </t>
    </r>
    <r>
      <rPr>
        <b/>
        <u/>
        <sz val="9"/>
        <color rgb="FFFF0000"/>
        <rFont val="Marianne"/>
      </rPr>
      <t>Contrairement aux années précédantes, cette cellule fait l'objet d'un remplissage automatique. Vous n'avez donc pas à la renseigner.</t>
    </r>
  </si>
  <si>
    <r>
      <t>-</t>
    </r>
    <r>
      <rPr>
        <sz val="7"/>
        <rFont val="Marianne"/>
      </rPr>
      <t xml:space="preserve">       </t>
    </r>
    <r>
      <rPr>
        <sz val="8"/>
        <rFont val="Marianne"/>
      </rPr>
      <t>Exploitation par le travail (total domestique + entreprise) :</t>
    </r>
  </si>
  <si>
    <r>
      <t xml:space="preserve">La suite du questionnaire porte sur </t>
    </r>
    <r>
      <rPr>
        <b/>
        <sz val="10"/>
        <rFont val="Marianne"/>
      </rPr>
      <t xml:space="preserve">les victimes de traite des êtres humains </t>
    </r>
    <r>
      <rPr>
        <b/>
        <u/>
        <sz val="14"/>
        <rFont val="Marianne"/>
      </rPr>
      <t>accompagnées </t>
    </r>
    <r>
      <rPr>
        <b/>
        <sz val="10"/>
        <rFont val="Marianne"/>
      </rPr>
      <t>par votre association en 2025</t>
    </r>
    <r>
      <rPr>
        <sz val="10"/>
        <rFont val="Marianne"/>
      </rPr>
      <t>, y compris celles suivies dans un lieu de privation de liberté (centres de rétention administrative, établissements pénitentiaires, zones d'attente). Elle se concentre sur les victimes pour lesquelles votre association dispose d'informations conséquentes, c'est-à-dire celles qui ont bénéficié d'un accompagnement.</t>
    </r>
  </si>
  <si>
    <t>Pour chaque forme d'exploitation, précisez le nombre de femmes cis accompagnées selon leur âge déclaré en 2025 : *</t>
  </si>
  <si>
    <t xml:space="preserve">Le total de chaque ligne doit correspondre au nombre de victimes femmes cis accompagnées en 2025 par votre association selon chaque forme d'exploitation. </t>
  </si>
  <si>
    <r>
      <t>ü</t>
    </r>
    <r>
      <rPr>
        <sz val="7"/>
        <rFont val="Times New Roman"/>
        <family val="1"/>
      </rPr>
      <t xml:space="preserve">  </t>
    </r>
    <r>
      <rPr>
        <b/>
        <sz val="10"/>
        <rFont val="Marianne"/>
      </rPr>
      <t xml:space="preserve">Pour les victimes </t>
    </r>
    <r>
      <rPr>
        <b/>
        <u/>
        <sz val="10"/>
        <rFont val="Marianne"/>
      </rPr>
      <t>exploitées (au moins en partie) en France</t>
    </r>
    <r>
      <rPr>
        <b/>
        <sz val="10"/>
        <rFont val="Marianne"/>
      </rPr>
      <t xml:space="preserve">, précisez dans quelles régions elles ont été </t>
    </r>
    <r>
      <rPr>
        <b/>
        <u/>
        <sz val="10"/>
        <rFont val="Marianne"/>
      </rPr>
      <t>initialemeent</t>
    </r>
    <r>
      <rPr>
        <b/>
        <sz val="10"/>
        <rFont val="Marianne"/>
      </rPr>
      <t xml:space="preserve"> exploitées : *</t>
    </r>
  </si>
  <si>
    <t xml:space="preserve">Le total de chaque ligne doit correspondre au nombre de victimes exploitées (au moins en partie) en France accompagnées en 2025 par votre association selon chaque forme d'exploitation. </t>
  </si>
  <si>
    <r>
      <t>ü</t>
    </r>
    <r>
      <rPr>
        <sz val="7"/>
        <color rgb="FF006171"/>
        <rFont val="Times New Roman"/>
        <family val="1"/>
      </rPr>
      <t xml:space="preserve">  </t>
    </r>
    <r>
      <rPr>
        <b/>
        <sz val="10"/>
        <color theme="1"/>
        <rFont val="Marianne"/>
      </rPr>
      <t xml:space="preserve">Parmi les victimes, combien ont connu une grossesse au cours de leur exploitation ? </t>
    </r>
  </si>
  <si>
    <r>
      <t>ü</t>
    </r>
    <r>
      <rPr>
        <sz val="7"/>
        <rFont val="Times New Roman"/>
        <family val="1"/>
      </rPr>
      <t xml:space="preserve">  </t>
    </r>
    <r>
      <rPr>
        <b/>
        <sz val="10"/>
        <rFont val="Marianne"/>
      </rPr>
      <t>Combien de victimes étaient en situation de handicap présumée ?</t>
    </r>
    <r>
      <rPr>
        <b/>
        <sz val="10"/>
        <rFont val="Verdana"/>
        <family val="2"/>
      </rPr>
      <t xml:space="preserve"> </t>
    </r>
  </si>
  <si>
    <r>
      <t>ü</t>
    </r>
    <r>
      <rPr>
        <sz val="7"/>
        <color rgb="FF006171"/>
        <rFont val="Times New Roman"/>
        <family val="1"/>
      </rPr>
      <t xml:space="preserve">  </t>
    </r>
    <r>
      <rPr>
        <b/>
        <sz val="10"/>
        <color theme="1"/>
        <rFont val="Marianne"/>
      </rPr>
      <t>Parmi les victimes en situation de handicap présumée, combien ont vu leur situation de handicap débuter à cause de l'exploitation ?</t>
    </r>
    <r>
      <rPr>
        <b/>
        <sz val="10"/>
        <color theme="1"/>
        <rFont val="Verdana"/>
        <family val="2"/>
      </rPr>
      <t xml:space="preserve"> </t>
    </r>
  </si>
  <si>
    <t xml:space="preserve">Le total de chaque ligne doit correspondre au nombre de victimes accompagnées en situation de handicap présumée en 2025 par votre association selon chaque forme d'exploitation </t>
  </si>
  <si>
    <t>Le total de chaque ligne doit correspondre au nombre de victimes accompagnées en situation de handicap présumée en 2025 par votre association selon chaque forme d'exploitation, dont la situation d'exploitation est antérieure à l'exploitation.</t>
  </si>
  <si>
    <r>
      <t>ü</t>
    </r>
    <r>
      <rPr>
        <sz val="7"/>
        <rFont val="Times New Roman"/>
        <family val="1"/>
      </rPr>
      <t xml:space="preserve">  </t>
    </r>
    <r>
      <rPr>
        <b/>
        <sz val="10"/>
        <rFont val="Marianne"/>
      </rPr>
      <t xml:space="preserve">Pour combien de victimes en situation de handicap présumée la situation de handicap a-t-elle été attestée par un·e médecin ? </t>
    </r>
  </si>
  <si>
    <t>Le nombre de victimes pour chaque ligne doit être égal au nombre de victimes en situation de handicap présumée accompagnées par l'association en 2025 selon chaque forme d'exploitation</t>
  </si>
  <si>
    <t>Nombre de victimes non concernées (ou victimes françaises)</t>
  </si>
  <si>
    <r>
      <t>ü</t>
    </r>
    <r>
      <rPr>
        <sz val="7"/>
        <rFont val="Times New Roman"/>
        <family val="1"/>
      </rPr>
      <t> </t>
    </r>
    <r>
      <rPr>
        <sz val="7"/>
        <rFont val="Marianne"/>
      </rPr>
      <t xml:space="preserve"> </t>
    </r>
    <r>
      <rPr>
        <b/>
        <sz val="10"/>
        <rFont val="Marianne"/>
      </rPr>
      <t>Pour les victimes exploitées au moins en partie sur le territoire français, quelle était la durée d'exploitation des victimes ?</t>
    </r>
  </si>
  <si>
    <t>Le total de chaque ligne doit correspondre au nombre de victimes exploitées au moins en partie sur le territoire français accompagnées en 2025 par votre association selon chaque forme d'exploitation.</t>
  </si>
  <si>
    <r>
      <t>ü</t>
    </r>
    <r>
      <rPr>
        <b/>
        <sz val="7"/>
        <rFont val="Times New Roman"/>
        <family val="1"/>
      </rPr>
      <t xml:space="preserve">  </t>
    </r>
    <r>
      <rPr>
        <b/>
        <sz val="10"/>
        <rFont val="Marianne"/>
      </rPr>
      <t>Pour les victimes d'exploitation par le travail, au sein de quelles branches étaient-elles exploitées ? (une seule réponse possible)</t>
    </r>
  </si>
  <si>
    <r>
      <t>ü</t>
    </r>
    <r>
      <rPr>
        <b/>
        <sz val="7"/>
        <rFont val="Times New Roman"/>
        <family val="1"/>
      </rPr>
      <t xml:space="preserve">  </t>
    </r>
    <r>
      <rPr>
        <b/>
        <sz val="10"/>
        <rFont val="Marianne"/>
      </rPr>
      <t xml:space="preserve">Durant leur exploitation, quel était le mode d'hébergement principal des victimes </t>
    </r>
    <r>
      <rPr>
        <b/>
        <u/>
        <sz val="10"/>
        <rFont val="Marianne"/>
      </rPr>
      <t>mineures</t>
    </r>
    <r>
      <rPr>
        <b/>
        <sz val="10"/>
        <rFont val="Marianne"/>
      </rPr>
      <t xml:space="preserve"> ? (une seule réponse possible)</t>
    </r>
  </si>
  <si>
    <r>
      <t>ü</t>
    </r>
    <r>
      <rPr>
        <b/>
        <sz val="7"/>
        <rFont val="Times New Roman"/>
        <family val="1"/>
      </rPr>
      <t xml:space="preserve">  </t>
    </r>
    <r>
      <rPr>
        <b/>
        <sz val="10"/>
        <rFont val="Marianne"/>
      </rPr>
      <t xml:space="preserve">Durant leur exploitation, quel(s) étai(en)t le(s) mode(s) d'hébergement principal des victimes </t>
    </r>
    <r>
      <rPr>
        <b/>
        <u/>
        <sz val="10"/>
        <rFont val="Marianne"/>
      </rPr>
      <t>majeures</t>
    </r>
    <r>
      <rPr>
        <b/>
        <sz val="10"/>
        <rFont val="Marianne"/>
      </rPr>
      <t xml:space="preserve"> ? (une seule réponse possible)</t>
    </r>
  </si>
  <si>
    <t>Par exemple, cela pourrait être le cas d'un·e mineur·e victime d'exploitation de l'activité criminelle ou délictuelle mis·e en cause pour vols.</t>
  </si>
  <si>
    <r>
      <t>ü</t>
    </r>
    <r>
      <rPr>
        <sz val="7"/>
        <rFont val="Times New Roman"/>
        <family val="1"/>
      </rPr>
      <t> </t>
    </r>
    <r>
      <rPr>
        <sz val="7"/>
        <rFont val="Marianne"/>
      </rPr>
      <t xml:space="preserve"> </t>
    </r>
    <r>
      <rPr>
        <b/>
        <sz val="10"/>
        <rFont val="Marianne"/>
      </rPr>
      <t>Combien de mis·es en cause ont été condamné·es par décision de justice, pour des faits relatifs à des victimes accompagnées en 2025 ?</t>
    </r>
  </si>
  <si>
    <r>
      <t>ü</t>
    </r>
    <r>
      <rPr>
        <sz val="7"/>
        <rFont val="Times New Roman"/>
        <family val="1"/>
      </rPr>
      <t xml:space="preserve">  </t>
    </r>
    <r>
      <rPr>
        <b/>
        <sz val="10"/>
        <rFont val="Marianne"/>
      </rPr>
      <t>Combien de victimes majeures d’exploitation sexuelle ont bénéficié / bénéficient d’un « parcours de sortie de la prostitution » ?</t>
    </r>
  </si>
  <si>
    <r>
      <t>ü</t>
    </r>
    <r>
      <rPr>
        <sz val="7"/>
        <rFont val="Times New Roman"/>
        <family val="1"/>
      </rPr>
      <t xml:space="preserve">  </t>
    </r>
    <r>
      <rPr>
        <b/>
        <sz val="10"/>
        <rFont val="Marianne"/>
      </rPr>
      <t xml:space="preserve">Parmi les victimes pour lesquelles une procédure </t>
    </r>
    <r>
      <rPr>
        <b/>
        <u/>
        <sz val="10"/>
        <rFont val="Marianne"/>
      </rPr>
      <t>initiale</t>
    </r>
    <r>
      <rPr>
        <b/>
        <sz val="10"/>
        <rFont val="Marianne"/>
      </rPr>
      <t xml:space="preserve"> de demande de titre de séjour a été réalisée ou était en cours en 2025, précisez pour quels titres de séjours ?</t>
    </r>
  </si>
  <si>
    <t xml:space="preserve">Le total de chaque ligne doit correspondre au nombre de victimes accompagnées en 2025 pour lesquelles une demande initiale de titre de séjour a été réalisée. </t>
  </si>
  <si>
    <r>
      <t>ü</t>
    </r>
    <r>
      <rPr>
        <sz val="7"/>
        <rFont val="Times New Roman"/>
        <family val="1"/>
      </rPr>
      <t xml:space="preserve">  </t>
    </r>
    <r>
      <rPr>
        <b/>
        <sz val="10"/>
        <rFont val="Marianne"/>
      </rPr>
      <t xml:space="preserve">Parmi les victimes pour lesquelles une procédure </t>
    </r>
    <r>
      <rPr>
        <b/>
        <u/>
        <sz val="10"/>
        <rFont val="Marianne"/>
      </rPr>
      <t>de renouvellement</t>
    </r>
    <r>
      <rPr>
        <b/>
        <sz val="10"/>
        <rFont val="Marianne"/>
      </rPr>
      <t xml:space="preserve"> de titre de séjour a été réalisée ou était en cours en 2025, précisez pour quels titres de séjours ?</t>
    </r>
  </si>
  <si>
    <r>
      <t>ü</t>
    </r>
    <r>
      <rPr>
        <sz val="7"/>
        <rFont val="Times New Roman"/>
        <family val="1"/>
      </rPr>
      <t xml:space="preserve">  </t>
    </r>
    <r>
      <rPr>
        <b/>
        <sz val="10"/>
        <rFont val="Marianne"/>
      </rPr>
      <t xml:space="preserve">En 2025, parmi les victimes pour lesquelles une demande de </t>
    </r>
    <r>
      <rPr>
        <b/>
        <u/>
        <sz val="10"/>
        <rFont val="Marianne"/>
      </rPr>
      <t>renouvellement</t>
    </r>
    <r>
      <rPr>
        <b/>
        <sz val="10"/>
        <rFont val="Marianne"/>
      </rPr>
      <t xml:space="preserve"> de titre a été réalisée ou était en cours, quelle a été la durée d'obtention du titre de séjour concerné ?</t>
    </r>
  </si>
  <si>
    <t xml:space="preserve">Le total de chaque ligne doit correspondre au nombre de victimes accompagnées en 2025 pour lesquelles une demande de renouvellement de titre de séjour a été réalisée. </t>
  </si>
  <si>
    <t>Le total de chaque ligne doit être égal au nombre de victimes accompagnées en 2025 selon chaque forme d'exploitation.</t>
  </si>
  <si>
    <t>Dépôt de plainte avec motif traite des êtres humains uniquement</t>
  </si>
  <si>
    <r>
      <t>ü</t>
    </r>
    <r>
      <rPr>
        <sz val="7"/>
        <rFont val="Times New Roman"/>
        <family val="1"/>
      </rPr>
      <t xml:space="preserve">  </t>
    </r>
    <r>
      <rPr>
        <b/>
        <sz val="10"/>
        <rFont val="Marianne"/>
      </rPr>
      <t>Parmi les victimes accompagnées par votre association en 2025, combien se sont constituées partie civile devant une juridiction pénale ?</t>
    </r>
  </si>
  <si>
    <t>Le total de chaque ligne doit être égal au nombre de victimes accompagnées selon chaque forme d'exploitation.</t>
  </si>
  <si>
    <t>Nombre de victimes non concernées (dont victimes françaises)</t>
  </si>
  <si>
    <r>
      <t>ü</t>
    </r>
    <r>
      <rPr>
        <sz val="7"/>
        <rFont val="Times New Roman"/>
        <family val="1"/>
      </rPr>
      <t xml:space="preserve">  </t>
    </r>
    <r>
      <rPr>
        <b/>
        <sz val="10"/>
        <rFont val="Marianne"/>
      </rPr>
      <t xml:space="preserve">Parmi les victimes de traite des êtres humains accompagnées n'ayant pas déposé plainte auprès de la police/gendarmerie (ou dont la plainte n'a pas été enregistrée), combien ont déposé une plainte directement auprès du ou de la procureur·e ? </t>
    </r>
  </si>
  <si>
    <r>
      <t>ü</t>
    </r>
    <r>
      <rPr>
        <sz val="7"/>
        <rFont val="Times New Roman"/>
        <family val="1"/>
      </rPr>
      <t xml:space="preserve">  </t>
    </r>
    <r>
      <rPr>
        <b/>
        <sz val="10"/>
        <rFont val="Marianne"/>
      </rPr>
      <t xml:space="preserve">Pour les victimes qui ont saisi une instance civile, combien ont pu être indemnisées et quelle a été la fourchette d'indemnisation perçue en réparation des préjudices moraux, matériels, d'asservissement, etc. ? </t>
    </r>
  </si>
  <si>
    <t>Le total de chaque ligne doit correspondre au nombre de victimes accompagnées en 2025 qui ont saisi une instance civile.</t>
  </si>
  <si>
    <r>
      <t>ü</t>
    </r>
    <r>
      <rPr>
        <sz val="7"/>
        <rFont val="Times New Roman"/>
        <family val="1"/>
      </rPr>
      <t xml:space="preserve">  </t>
    </r>
    <r>
      <rPr>
        <b/>
        <sz val="10"/>
        <rFont val="Marianne"/>
      </rPr>
      <t>Parmi les victimes accompagnées ayant déposé plainte, combien n'avaient pas, avant l'accompagnement, déposé plainte auprès des forces de l'ordre ou de l'autorité judiciaire ?</t>
    </r>
  </si>
  <si>
    <t>Le total de chaque ligne doit correspondre au nombre de victimes ayant déposé plainte auprès de la police ou de la gendarmerie selon chaque forme d'exploitation (hors signalement par l'inspection du travail).</t>
  </si>
  <si>
    <t>Affaire classée sans suite (hors alternatives aux poursuites)</t>
  </si>
  <si>
    <r>
      <t>ü</t>
    </r>
    <r>
      <rPr>
        <b/>
        <sz val="7"/>
        <rFont val="Times New Roman"/>
        <family val="1"/>
      </rPr>
      <t> </t>
    </r>
    <r>
      <rPr>
        <b/>
        <sz val="10"/>
        <rFont val="Marianne"/>
      </rPr>
      <t>Parmi les victimes accompagnées vers une (ré-)insertion, combien de victimes ont accédé à une activité professionnelle ?</t>
    </r>
  </si>
  <si>
    <t>-  Exploitation de l'activité criminelle ou délictuelle :</t>
  </si>
  <si>
    <r>
      <t xml:space="preserve">Pour chaque forme d'exploitation, précisez le nombre d’hommes cis accompagnés selon leur âge déclaré en 2025 : </t>
    </r>
    <r>
      <rPr>
        <b/>
        <sz val="10"/>
        <color rgb="FFC00000"/>
        <rFont val="Marianne"/>
      </rPr>
      <t>*</t>
    </r>
  </si>
  <si>
    <t xml:space="preserve">Le total de chaque ligne doit correspondre au nombre de victimes hommes cis accompagnées en 2025 par votre association selon chaque forme d'exploitation. </t>
  </si>
  <si>
    <r>
      <t>ü</t>
    </r>
    <r>
      <rPr>
        <sz val="7"/>
        <color rgb="FF006171"/>
        <rFont val="Times New Roman"/>
        <family val="1"/>
      </rPr>
      <t xml:space="preserve">  </t>
    </r>
    <r>
      <rPr>
        <b/>
        <sz val="10"/>
        <color theme="1"/>
        <rFont val="Marianne"/>
      </rPr>
      <t xml:space="preserve">Parmi les hommes cis mineurs, votre association a-t-elle repéré de potentiels mineurs non accompagnés ? </t>
    </r>
    <r>
      <rPr>
        <b/>
        <sz val="10"/>
        <color rgb="FFC00000"/>
        <rFont val="Marianne"/>
      </rPr>
      <t>*</t>
    </r>
  </si>
  <si>
    <t>Question 72</t>
  </si>
  <si>
    <r>
      <t>ü</t>
    </r>
    <r>
      <rPr>
        <sz val="7"/>
        <rFont val="Times New Roman"/>
        <family val="1"/>
      </rPr>
      <t xml:space="preserve">  </t>
    </r>
    <r>
      <rPr>
        <b/>
        <sz val="10"/>
        <rFont val="Marianne"/>
      </rPr>
      <t xml:space="preserve">Parmi les femmes cis mineures, votre association a-t-elle repéré de potentielles mineures non accompagnées ? </t>
    </r>
    <r>
      <rPr>
        <b/>
        <sz val="10"/>
        <color rgb="FFC00000"/>
        <rFont val="Marianne"/>
      </rPr>
      <t>*</t>
    </r>
  </si>
  <si>
    <r>
      <t>ü</t>
    </r>
    <r>
      <rPr>
        <sz val="7"/>
        <color rgb="FF006171"/>
        <rFont val="Times New Roman"/>
        <family val="1"/>
      </rPr>
      <t xml:space="preserve">  </t>
    </r>
    <r>
      <rPr>
        <b/>
        <sz val="10"/>
        <color theme="1"/>
        <rFont val="Verdana"/>
        <family val="2"/>
      </rPr>
      <t xml:space="preserve"> </t>
    </r>
    <r>
      <rPr>
        <b/>
        <sz val="10"/>
        <color theme="1"/>
        <rFont val="Marianne"/>
      </rPr>
      <t xml:space="preserve">Dans quel cadre avez-vous rencontré les victimes de traite accompagnées en 2025 ? </t>
    </r>
    <r>
      <rPr>
        <b/>
        <sz val="10"/>
        <color rgb="FFC00000"/>
        <rFont val="Marianne"/>
      </rPr>
      <t>*</t>
    </r>
  </si>
  <si>
    <r>
      <t>ü</t>
    </r>
    <r>
      <rPr>
        <sz val="7"/>
        <color rgb="FF006171"/>
        <rFont val="Times New Roman"/>
        <family val="1"/>
      </rPr>
      <t> </t>
    </r>
    <r>
      <rPr>
        <b/>
        <sz val="10"/>
        <color theme="1"/>
        <rFont val="Marianne"/>
      </rPr>
      <t>Combien de temps s’est écoulé entre le moment où votre association a rencontré la victime et le moment où celle-ci s’est reconnue/déclarée victime ?</t>
    </r>
    <r>
      <rPr>
        <b/>
        <sz val="10"/>
        <color rgb="FFC00000"/>
        <rFont val="Marianne"/>
      </rPr>
      <t xml:space="preserve"> *</t>
    </r>
  </si>
  <si>
    <r>
      <t>ü</t>
    </r>
    <r>
      <rPr>
        <sz val="7"/>
        <rFont val="Times New Roman"/>
        <family val="1"/>
      </rPr>
      <t xml:space="preserve">  </t>
    </r>
    <r>
      <rPr>
        <b/>
        <sz val="10"/>
        <rFont val="Marianne"/>
      </rPr>
      <t xml:space="preserve">En 2025, parmi les victimes pour lesquelles une demande </t>
    </r>
    <r>
      <rPr>
        <b/>
        <u/>
        <sz val="10"/>
        <rFont val="Marianne"/>
      </rPr>
      <t>initiale</t>
    </r>
    <r>
      <rPr>
        <b/>
        <sz val="10"/>
        <rFont val="Marianne"/>
      </rPr>
      <t xml:space="preserve"> de titre a été réalisée ou était en cours, quelle a été la durée d'obtention du titre de séjour concerné ?</t>
    </r>
  </si>
  <si>
    <r>
      <t>ü</t>
    </r>
    <r>
      <rPr>
        <sz val="7"/>
        <color rgb="FF006171"/>
        <rFont val="Times New Roman"/>
        <family val="1"/>
      </rPr>
      <t xml:space="preserve">  </t>
    </r>
    <r>
      <rPr>
        <b/>
        <sz val="10"/>
        <color theme="1"/>
        <rFont val="Marianne"/>
      </rPr>
      <t>Parmi les victimes de traite des êtres humains accompagnées, combien ont pu saisir une instance civile ?</t>
    </r>
  </si>
  <si>
    <t>Nombre de victimes n'ayant pas déposé plainte directement auprès du ou de la procureur·e</t>
  </si>
  <si>
    <t>Nombre de victimes ayant déposé plainte directement auprès du ou de la procureur·e</t>
  </si>
  <si>
    <t>Nombre de victimes ayant déposé plainte avec un autre motif (ou sans information sur la qualification)</t>
  </si>
  <si>
    <t>Le total de chaque ligne doit être égal au nombre de victimes accompagnées ayant déposé plainte auprès de la police/gendarmerie ou du ou de la procureur·e (dont signalement par l'inspection du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</si>
</sst>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sz val="10"/>
      <color rgb="FF006171"/>
      <name val="Wingdings"/>
      <charset val="2"/>
    </font>
    <font>
      <sz val="7"/>
      <color rgb="FF006171"/>
      <name val="Times New Roman"/>
      <family val="1"/>
    </font>
    <font>
      <b/>
      <sz val="10"/>
      <color theme="1"/>
      <name val="Verdana"/>
      <family val="2"/>
    </font>
    <font>
      <i/>
      <sz val="8"/>
      <color theme="1"/>
      <name val="Verdana"/>
      <family val="2"/>
    </font>
    <font>
      <sz val="9"/>
      <color theme="1"/>
      <name val="Symbol"/>
      <family val="1"/>
      <charset val="2"/>
    </font>
    <font>
      <sz val="9"/>
      <color rgb="FF006171"/>
      <name val="Wingdings"/>
      <charset val="2"/>
    </font>
    <font>
      <b/>
      <u/>
      <sz val="10"/>
      <color theme="1"/>
      <name val="Verdana"/>
      <family val="2"/>
    </font>
    <font>
      <b/>
      <sz val="12"/>
      <color theme="0"/>
      <name val="Verdana"/>
      <family val="2"/>
    </font>
    <font>
      <sz val="10"/>
      <color rgb="FF006171"/>
      <name val="Times New Roman"/>
      <family val="1"/>
    </font>
    <font>
      <b/>
      <sz val="10"/>
      <color rgb="FF006171"/>
      <name val="Wingdings"/>
      <charset val="2"/>
    </font>
    <font>
      <sz val="10"/>
      <name val="Wingdings"/>
      <charset val="2"/>
    </font>
    <font>
      <sz val="7"/>
      <name val="Times New Roman"/>
      <family val="1"/>
    </font>
    <font>
      <b/>
      <sz val="16"/>
      <color theme="3"/>
      <name val="Marianne"/>
    </font>
    <font>
      <sz val="11"/>
      <color theme="1"/>
      <name val="Marianne"/>
    </font>
    <font>
      <i/>
      <sz val="9"/>
      <name val="Marianne"/>
    </font>
    <font>
      <sz val="9"/>
      <name val="Marianne"/>
    </font>
    <font>
      <sz val="11"/>
      <name val="Marianne"/>
    </font>
    <font>
      <b/>
      <sz val="9"/>
      <name val="Marianne"/>
    </font>
    <font>
      <sz val="8"/>
      <name val="Marianne"/>
    </font>
    <font>
      <sz val="10"/>
      <color theme="1"/>
      <name val="Marianne"/>
    </font>
    <font>
      <b/>
      <sz val="12"/>
      <color theme="0"/>
      <name val="Marianne"/>
    </font>
    <font>
      <sz val="10"/>
      <color rgb="FF006171"/>
      <name val="Marianne"/>
    </font>
    <font>
      <b/>
      <sz val="10"/>
      <color theme="1"/>
      <name val="Marianne"/>
    </font>
    <font>
      <b/>
      <sz val="10"/>
      <color rgb="FFC00000"/>
      <name val="Marianne"/>
    </font>
    <font>
      <i/>
      <sz val="8"/>
      <color theme="1"/>
      <name val="Marianne"/>
    </font>
    <font>
      <b/>
      <sz val="9"/>
      <color theme="1"/>
      <name val="Marianne"/>
    </font>
    <font>
      <sz val="9"/>
      <color theme="1"/>
      <name val="Marianne"/>
    </font>
    <font>
      <sz val="7"/>
      <color rgb="FF006171"/>
      <name val="Marianne"/>
    </font>
    <font>
      <b/>
      <sz val="12"/>
      <color theme="1"/>
      <name val="Marianne"/>
    </font>
    <font>
      <b/>
      <u/>
      <sz val="14"/>
      <color theme="1"/>
      <name val="Marianne"/>
    </font>
    <font>
      <b/>
      <sz val="14"/>
      <color theme="1"/>
      <name val="Marianne"/>
    </font>
    <font>
      <b/>
      <i/>
      <sz val="8"/>
      <color theme="1"/>
      <name val="Marianne"/>
    </font>
    <font>
      <sz val="7"/>
      <color theme="1"/>
      <name val="Marianne"/>
    </font>
    <font>
      <sz val="8"/>
      <color theme="1"/>
      <name val="Marianne"/>
    </font>
    <font>
      <i/>
      <u/>
      <sz val="8"/>
      <color theme="1"/>
      <name val="Marianne"/>
    </font>
    <font>
      <b/>
      <u/>
      <sz val="10"/>
      <color theme="1"/>
      <name val="Marianne"/>
    </font>
    <font>
      <i/>
      <u/>
      <sz val="9"/>
      <color theme="1"/>
      <name val="Marianne"/>
    </font>
    <font>
      <i/>
      <sz val="9"/>
      <color theme="1"/>
      <name val="Marianne"/>
    </font>
    <font>
      <u/>
      <sz val="8"/>
      <color theme="1"/>
      <name val="Marianne"/>
    </font>
    <font>
      <b/>
      <sz val="10"/>
      <name val="Marianne"/>
    </font>
    <font>
      <b/>
      <u/>
      <sz val="10"/>
      <name val="Marianne"/>
    </font>
    <font>
      <sz val="8"/>
      <color rgb="FFC00000"/>
      <name val="Marianne"/>
    </font>
    <font>
      <b/>
      <i/>
      <sz val="10"/>
      <color theme="1"/>
      <name val="Marianne"/>
    </font>
    <font>
      <b/>
      <sz val="8"/>
      <color theme="1"/>
      <name val="Marianne"/>
    </font>
    <font>
      <b/>
      <sz val="11"/>
      <color theme="1"/>
      <name val="Marianne"/>
    </font>
    <font>
      <b/>
      <u/>
      <sz val="8"/>
      <color theme="1"/>
      <name val="Marianne"/>
    </font>
    <font>
      <i/>
      <sz val="8"/>
      <name val="Marianne"/>
    </font>
    <font>
      <b/>
      <u/>
      <sz val="16"/>
      <color theme="3"/>
      <name val="Marianne"/>
    </font>
    <font>
      <b/>
      <sz val="9"/>
      <color rgb="FFC00000"/>
      <name val="Marianne"/>
    </font>
    <font>
      <i/>
      <sz val="10"/>
      <color theme="1"/>
      <name val="Marianne"/>
    </font>
    <font>
      <b/>
      <sz val="10"/>
      <color rgb="FFFF0000"/>
      <name val="Marianne"/>
    </font>
    <font>
      <sz val="7"/>
      <color theme="1"/>
      <name val="Times New Roman"/>
      <family val="1"/>
    </font>
    <font>
      <b/>
      <u/>
      <sz val="9"/>
      <color rgb="FFFF0000"/>
      <name val="Marianne"/>
    </font>
    <font>
      <sz val="10"/>
      <name val="Marianne"/>
    </font>
    <font>
      <sz val="7"/>
      <name val="Marianne"/>
    </font>
    <font>
      <b/>
      <u/>
      <sz val="14"/>
      <name val="Marianne"/>
    </font>
    <font>
      <b/>
      <sz val="10"/>
      <name val="Verdana"/>
      <family val="2"/>
    </font>
    <font>
      <b/>
      <sz val="10"/>
      <name val="Wingdings"/>
      <charset val="2"/>
    </font>
    <font>
      <b/>
      <sz val="7"/>
      <name val="Times New Roman"/>
      <family val="1"/>
    </font>
  </fonts>
  <fills count="8">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9" tint="0.79998168889431442"/>
        <bgColor indexed="64"/>
      </patternFill>
    </fill>
    <fill>
      <patternFill patternType="lightUp">
        <fgColor theme="0" tint="-0.14996795556505021"/>
        <bgColor indexed="65"/>
      </patternFill>
    </fill>
    <fill>
      <patternFill patternType="solid">
        <fgColor theme="0"/>
        <bgColor indexed="64"/>
      </patternFill>
    </fill>
    <fill>
      <patternFill patternType="solid">
        <fgColor indexed="65"/>
        <bgColor theme="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138">
    <xf numFmtId="0" fontId="0" fillId="0" borderId="0" xfId="0"/>
    <xf numFmtId="0" fontId="1" fillId="0" borderId="0" xfId="0" applyFont="1" applyAlignment="1">
      <alignment vertical="center"/>
    </xf>
    <xf numFmtId="0" fontId="6" fillId="0" borderId="0" xfId="0" applyFont="1" applyAlignment="1">
      <alignment vertical="center"/>
    </xf>
    <xf numFmtId="0" fontId="1" fillId="0" borderId="0" xfId="0" applyFont="1" applyAlignment="1">
      <alignment horizontal="left" vertical="center"/>
    </xf>
    <xf numFmtId="0" fontId="11"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15" fillId="0" borderId="0" xfId="0" applyFont="1" applyAlignment="1">
      <alignment vertical="center" wrapText="1"/>
    </xf>
    <xf numFmtId="0" fontId="20" fillId="0" borderId="0" xfId="0" applyFont="1" applyAlignment="1">
      <alignment horizontal="center" vertical="center"/>
    </xf>
    <xf numFmtId="0" fontId="21" fillId="0" borderId="0" xfId="0" applyFont="1" applyAlignment="1">
      <alignment vertical="center"/>
    </xf>
    <xf numFmtId="0" fontId="25" fillId="0" borderId="0" xfId="0" applyFont="1" applyAlignment="1">
      <alignment horizontal="left" vertical="center"/>
    </xf>
    <xf numFmtId="0" fontId="25" fillId="0" borderId="0" xfId="0" applyFont="1" applyAlignment="1">
      <alignment vertical="center" wrapText="1"/>
    </xf>
    <xf numFmtId="0" fontId="32" fillId="0" borderId="0" xfId="0" applyFont="1" applyAlignment="1">
      <alignment vertical="center" wrapText="1"/>
    </xf>
    <xf numFmtId="0" fontId="20" fillId="0" borderId="0" xfId="0" applyFont="1" applyAlignment="1">
      <alignment vertical="center"/>
    </xf>
    <xf numFmtId="0" fontId="35" fillId="0" borderId="0" xfId="0" applyFont="1" applyAlignment="1">
      <alignment horizontal="left" vertical="center"/>
    </xf>
    <xf numFmtId="0" fontId="20" fillId="0" borderId="0" xfId="0" applyFont="1" applyAlignment="1">
      <alignment vertical="center" wrapText="1"/>
    </xf>
    <xf numFmtId="0" fontId="34" fillId="0" borderId="0" xfId="0" applyFont="1" applyAlignment="1">
      <alignment vertical="center"/>
    </xf>
    <xf numFmtId="0" fontId="37" fillId="0" borderId="0" xfId="0" applyFont="1" applyAlignment="1">
      <alignment horizontal="left" vertical="center"/>
    </xf>
    <xf numFmtId="0" fontId="22" fillId="0" borderId="0" xfId="0" applyFont="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20" fillId="0" borderId="0" xfId="0" applyFont="1" applyAlignment="1">
      <alignment horizontal="justify" vertical="center"/>
    </xf>
    <xf numFmtId="0" fontId="23" fillId="0" borderId="0" xfId="0" applyFont="1" applyAlignment="1">
      <alignment horizontal="left" vertical="center"/>
    </xf>
    <xf numFmtId="0" fontId="34" fillId="0" borderId="0" xfId="0" applyFont="1" applyAlignment="1">
      <alignment horizontal="left" vertical="center"/>
    </xf>
    <xf numFmtId="0" fontId="34" fillId="0" borderId="0" xfId="0" applyFont="1" applyAlignment="1">
      <alignment horizontal="left" vertical="center" wrapText="1"/>
    </xf>
    <xf numFmtId="0" fontId="40" fillId="0" borderId="0" xfId="0" applyFont="1" applyAlignment="1">
      <alignment horizontal="left" vertical="center"/>
    </xf>
    <xf numFmtId="0" fontId="34" fillId="0" borderId="7" xfId="0" applyFont="1" applyBorder="1" applyAlignment="1">
      <alignment vertical="center"/>
    </xf>
    <xf numFmtId="0" fontId="34" fillId="3" borderId="8" xfId="0" applyFont="1" applyFill="1" applyBorder="1" applyAlignment="1" applyProtection="1">
      <alignment horizontal="center" vertical="center"/>
      <protection locked="0"/>
    </xf>
    <xf numFmtId="0" fontId="34" fillId="3" borderId="10"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42" fillId="0" borderId="0" xfId="0" applyFont="1" applyAlignment="1">
      <alignment horizontal="left" vertical="center"/>
    </xf>
    <xf numFmtId="0" fontId="34" fillId="0" borderId="0" xfId="0" applyFont="1" applyAlignment="1">
      <alignment horizontal="center" vertical="center" wrapText="1"/>
    </xf>
    <xf numFmtId="0" fontId="25" fillId="0" borderId="0" xfId="0" applyFont="1" applyAlignment="1">
      <alignment vertical="center"/>
    </xf>
    <xf numFmtId="0" fontId="14" fillId="0" borderId="0" xfId="0" applyFont="1" applyAlignment="1">
      <alignment vertical="center" wrapText="1"/>
    </xf>
    <xf numFmtId="0" fontId="34" fillId="0" borderId="0" xfId="0" applyFont="1" applyAlignment="1">
      <alignment vertical="center" wrapText="1"/>
    </xf>
    <xf numFmtId="0" fontId="35" fillId="0" borderId="0" xfId="0" applyFont="1" applyAlignment="1">
      <alignment vertical="center"/>
    </xf>
    <xf numFmtId="0" fontId="23" fillId="0" borderId="0" xfId="0" applyFont="1" applyAlignment="1">
      <alignment horizontal="justify" vertical="center"/>
    </xf>
    <xf numFmtId="0" fontId="14"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27" fillId="0" borderId="0" xfId="0" applyFont="1" applyAlignment="1">
      <alignment horizontal="center" vertical="center"/>
    </xf>
    <xf numFmtId="0" fontId="19" fillId="0" borderId="0" xfId="0" applyFont="1" applyAlignment="1" applyProtection="1">
      <alignment horizontal="center" vertical="center" wrapText="1"/>
      <protection locked="0"/>
    </xf>
    <xf numFmtId="0" fontId="8" fillId="0" borderId="0" xfId="0" applyFont="1" applyAlignment="1">
      <alignment vertical="center"/>
    </xf>
    <xf numFmtId="0" fontId="19" fillId="0" borderId="0" xfId="0" applyFont="1" applyAlignment="1" applyProtection="1">
      <alignment horizontal="center" vertical="center"/>
      <protection locked="0"/>
    </xf>
    <xf numFmtId="0" fontId="23" fillId="0" borderId="0" xfId="0" applyFont="1" applyAlignment="1">
      <alignment horizontal="center" vertical="center"/>
    </xf>
    <xf numFmtId="0" fontId="4" fillId="0" borderId="0" xfId="0" applyFont="1" applyAlignment="1">
      <alignment horizontal="left" vertical="center"/>
    </xf>
    <xf numFmtId="0" fontId="34"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47" fillId="0" borderId="0" xfId="0" applyFont="1" applyAlignment="1">
      <alignment vertical="center"/>
    </xf>
    <xf numFmtId="0" fontId="32" fillId="0" borderId="0" xfId="0" applyFont="1" applyAlignment="1">
      <alignment vertical="center"/>
    </xf>
    <xf numFmtId="0" fontId="19" fillId="3" borderId="0" xfId="0" applyFont="1" applyFill="1" applyAlignment="1" applyProtection="1">
      <alignment horizontal="center" vertical="center"/>
      <protection locked="0"/>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25" fillId="0" borderId="0" xfId="0" applyFont="1" applyAlignment="1">
      <alignment horizontal="left" vertical="center" wrapText="1"/>
    </xf>
    <xf numFmtId="0" fontId="13" fillId="0" borderId="0" xfId="0" applyFont="1" applyAlignment="1">
      <alignment horizontal="center" vertical="center"/>
    </xf>
    <xf numFmtId="0" fontId="20" fillId="0" borderId="0" xfId="0" quotePrefix="1" applyFont="1" applyAlignment="1">
      <alignment horizontal="center" vertical="center"/>
    </xf>
    <xf numFmtId="0" fontId="20" fillId="0" borderId="0" xfId="0" quotePrefix="1" applyFont="1" applyAlignment="1">
      <alignment vertical="center"/>
    </xf>
    <xf numFmtId="0" fontId="34" fillId="0" borderId="0" xfId="0" quotePrefix="1" applyFont="1" applyAlignment="1">
      <alignment vertical="center"/>
    </xf>
    <xf numFmtId="0" fontId="50" fillId="0" borderId="0" xfId="0" applyFont="1" applyAlignment="1">
      <alignment vertical="center"/>
    </xf>
    <xf numFmtId="0" fontId="39" fillId="0" borderId="0" xfId="0" applyFont="1" applyAlignment="1">
      <alignment horizontal="center" vertical="center" wrapText="1"/>
    </xf>
    <xf numFmtId="0" fontId="34" fillId="0" borderId="0" xfId="0" applyFont="1" applyAlignment="1">
      <alignment horizontal="center" vertical="center"/>
    </xf>
    <xf numFmtId="0" fontId="39" fillId="5" borderId="1" xfId="0" applyFont="1" applyFill="1" applyBorder="1" applyAlignment="1">
      <alignment horizontal="center" vertical="center" wrapText="1"/>
    </xf>
    <xf numFmtId="0" fontId="19" fillId="5" borderId="1" xfId="0" applyFont="1" applyFill="1" applyBorder="1" applyAlignment="1" applyProtection="1">
      <alignment horizontal="center" vertical="center"/>
      <protection locked="0"/>
    </xf>
    <xf numFmtId="0" fontId="34" fillId="5" borderId="1" xfId="0" applyFont="1" applyFill="1" applyBorder="1" applyAlignment="1">
      <alignment horizontal="center" vertical="center" wrapText="1"/>
    </xf>
    <xf numFmtId="0" fontId="34" fillId="5" borderId="8" xfId="0" applyFont="1" applyFill="1" applyBorder="1" applyAlignment="1" applyProtection="1">
      <alignment horizontal="center" vertical="center"/>
      <protection locked="0"/>
    </xf>
    <xf numFmtId="0" fontId="34" fillId="5" borderId="7" xfId="0" applyFont="1" applyFill="1" applyBorder="1" applyAlignment="1">
      <alignment vertical="center" wrapText="1"/>
    </xf>
    <xf numFmtId="0" fontId="14" fillId="0" borderId="13" xfId="0" applyFont="1" applyBorder="1" applyAlignment="1">
      <alignment vertical="center"/>
    </xf>
    <xf numFmtId="0" fontId="14" fillId="0" borderId="0" xfId="0" applyFont="1" applyAlignment="1">
      <alignment vertical="center"/>
    </xf>
    <xf numFmtId="0" fontId="17" fillId="0" borderId="0" xfId="0" applyFont="1" applyAlignment="1">
      <alignment horizontal="center" vertical="center" wrapText="1"/>
    </xf>
    <xf numFmtId="0" fontId="0" fillId="0" borderId="0" xfId="0" applyAlignment="1">
      <alignment vertical="center"/>
    </xf>
    <xf numFmtId="0" fontId="5" fillId="0" borderId="0" xfId="0" applyFont="1" applyAlignment="1">
      <alignment horizontal="left" vertical="center"/>
    </xf>
    <xf numFmtId="0" fontId="20" fillId="0" borderId="0" xfId="0" applyFont="1" applyAlignment="1">
      <alignment horizontal="left" vertical="center"/>
    </xf>
    <xf numFmtId="0" fontId="34" fillId="0" borderId="13" xfId="0" applyFont="1" applyBorder="1" applyAlignment="1">
      <alignment vertical="center"/>
    </xf>
    <xf numFmtId="0" fontId="34" fillId="0" borderId="9" xfId="0" applyFont="1" applyBorder="1" applyAlignment="1">
      <alignment horizontal="left" vertical="center"/>
    </xf>
    <xf numFmtId="0" fontId="34" fillId="0" borderId="9" xfId="0" applyFont="1" applyBorder="1" applyAlignment="1">
      <alignment vertical="center"/>
    </xf>
    <xf numFmtId="0" fontId="34" fillId="0" borderId="11" xfId="0" applyFont="1" applyBorder="1" applyAlignment="1">
      <alignment vertical="center"/>
    </xf>
    <xf numFmtId="0" fontId="34" fillId="0" borderId="14" xfId="0" applyFont="1" applyBorder="1" applyAlignment="1">
      <alignment vertical="center"/>
    </xf>
    <xf numFmtId="0" fontId="7" fillId="0" borderId="0" xfId="0" applyFont="1" applyAlignment="1">
      <alignment horizontal="left" vertical="center"/>
    </xf>
    <xf numFmtId="0" fontId="20" fillId="0" borderId="0" xfId="0" quotePrefix="1" applyFont="1" applyAlignment="1">
      <alignment horizontal="left"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9" fillId="0" borderId="0" xfId="0" applyFont="1" applyAlignment="1" applyProtection="1">
      <alignment vertical="center"/>
      <protection locked="0"/>
    </xf>
    <xf numFmtId="0" fontId="34" fillId="5" borderId="0" xfId="0" applyFont="1" applyFill="1" applyAlignment="1">
      <alignment horizontal="left" vertical="center"/>
    </xf>
    <xf numFmtId="0" fontId="19" fillId="5" borderId="0" xfId="0" applyFont="1" applyFill="1" applyAlignment="1" applyProtection="1">
      <alignment horizontal="center" vertical="center"/>
      <protection locked="0"/>
    </xf>
    <xf numFmtId="0" fontId="19" fillId="5" borderId="1" xfId="0" applyFont="1" applyFill="1" applyBorder="1" applyAlignment="1" applyProtection="1">
      <alignment horizontal="center" vertical="center" wrapText="1"/>
      <protection locked="0"/>
    </xf>
    <xf numFmtId="0" fontId="34" fillId="0" borderId="5" xfId="0" applyFont="1" applyBorder="1" applyAlignment="1">
      <alignment vertical="center" wrapText="1"/>
    </xf>
    <xf numFmtId="0" fontId="34" fillId="0" borderId="6" xfId="0" applyFont="1" applyBorder="1" applyAlignment="1">
      <alignment vertical="center" wrapText="1"/>
    </xf>
    <xf numFmtId="0" fontId="20" fillId="5" borderId="0" xfId="0" quotePrefix="1" applyFont="1" applyFill="1" applyAlignment="1">
      <alignment horizontal="left" vertical="center"/>
    </xf>
    <xf numFmtId="0" fontId="34" fillId="0" borderId="0" xfId="0" quotePrefix="1" applyFont="1" applyAlignment="1">
      <alignment horizontal="left" vertical="center"/>
    </xf>
    <xf numFmtId="0" fontId="34" fillId="5" borderId="0" xfId="0" quotePrefix="1" applyFont="1" applyFill="1" applyAlignment="1">
      <alignment horizontal="left" vertical="center"/>
    </xf>
    <xf numFmtId="0" fontId="20" fillId="5" borderId="0" xfId="0" applyFont="1" applyFill="1" applyAlignment="1">
      <alignment horizontal="left" vertical="center"/>
    </xf>
    <xf numFmtId="0" fontId="14" fillId="6" borderId="0" xfId="0" applyFont="1" applyFill="1" applyAlignment="1">
      <alignment vertical="center"/>
    </xf>
    <xf numFmtId="0" fontId="54" fillId="0" borderId="0" xfId="0" quotePrefix="1" applyFont="1" applyAlignment="1">
      <alignment vertical="center"/>
    </xf>
    <xf numFmtId="0" fontId="23" fillId="6" borderId="0" xfId="0" applyFont="1" applyFill="1" applyAlignment="1">
      <alignment horizontal="center" vertical="center"/>
    </xf>
    <xf numFmtId="0" fontId="47" fillId="0" borderId="0" xfId="0" applyFont="1" applyAlignment="1">
      <alignment horizontal="left" vertical="center"/>
    </xf>
    <xf numFmtId="0" fontId="11" fillId="0" borderId="0" xfId="0" applyFont="1" applyAlignment="1">
      <alignment horizontal="left" vertical="center"/>
    </xf>
    <xf numFmtId="0" fontId="0" fillId="6" borderId="0" xfId="0" applyFill="1" applyAlignment="1">
      <alignment vertical="center"/>
    </xf>
    <xf numFmtId="0" fontId="58" fillId="0" borderId="0" xfId="0" applyFont="1" applyAlignment="1">
      <alignment vertical="center"/>
    </xf>
    <xf numFmtId="0" fontId="34" fillId="6" borderId="0" xfId="0" applyFont="1" applyFill="1" applyAlignment="1">
      <alignment horizontal="left" vertical="center"/>
    </xf>
    <xf numFmtId="0" fontId="21" fillId="6" borderId="0" xfId="0" applyFont="1" applyFill="1" applyAlignment="1">
      <alignment horizontal="center" vertical="center"/>
    </xf>
    <xf numFmtId="0" fontId="19" fillId="7" borderId="0" xfId="0" applyFont="1" applyFill="1" applyAlignment="1" applyProtection="1">
      <alignment horizontal="center" vertical="center"/>
      <protection locked="0"/>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25" fillId="0" borderId="2" xfId="0" quotePrefix="1" applyFont="1" applyBorder="1" applyAlignment="1">
      <alignment horizontal="left" vertical="center"/>
    </xf>
    <xf numFmtId="0" fontId="25" fillId="0" borderId="4" xfId="0" applyFont="1" applyBorder="1" applyAlignment="1">
      <alignment horizontal="left" vertical="center"/>
    </xf>
    <xf numFmtId="0" fontId="34" fillId="0" borderId="2" xfId="0" applyFont="1" applyBorder="1" applyAlignment="1">
      <alignment horizontal="left" vertical="center" wrapText="1"/>
    </xf>
    <xf numFmtId="0" fontId="34"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21" fillId="2" borderId="0" xfId="0" applyFont="1" applyFill="1" applyAlignment="1">
      <alignment horizontal="center" vertical="center"/>
    </xf>
    <xf numFmtId="0" fontId="19" fillId="3" borderId="0" xfId="0" applyFont="1" applyFill="1" applyAlignment="1" applyProtection="1">
      <alignment horizontal="center" vertical="center"/>
      <protection locked="0"/>
    </xf>
    <xf numFmtId="0" fontId="34" fillId="0" borderId="2" xfId="0" applyFont="1" applyBorder="1" applyAlignment="1">
      <alignment vertical="center" wrapText="1"/>
    </xf>
    <xf numFmtId="0" fontId="34" fillId="0" borderId="4" xfId="0" applyFont="1" applyBorder="1" applyAlignment="1">
      <alignment vertical="center" wrapText="1"/>
    </xf>
    <xf numFmtId="0" fontId="45" fillId="0" borderId="0" xfId="0" applyFont="1" applyAlignment="1">
      <alignment horizontal="center" vertical="center"/>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47" fillId="0" borderId="0" xfId="0" applyFont="1" applyAlignment="1">
      <alignment horizontal="left"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1" fillId="0" borderId="0" xfId="0" applyFont="1" applyAlignment="1">
      <alignment horizontal="left" vertical="center"/>
    </xf>
    <xf numFmtId="0" fontId="25" fillId="0" borderId="2"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19"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xf numFmtId="0" fontId="48"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32" fillId="0" borderId="0" xfId="0" applyFont="1" applyAlignment="1">
      <alignment horizontal="left" vertical="center" wrapText="1"/>
    </xf>
    <xf numFmtId="0" fontId="54"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0" fontId="25" fillId="0" borderId="4" xfId="0" quotePrefix="1" applyFont="1" applyBorder="1" applyAlignment="1">
      <alignment horizontal="left" vertical="center"/>
    </xf>
    <xf numFmtId="0" fontId="34" fillId="3" borderId="0" xfId="0" applyFont="1" applyFill="1" applyAlignment="1">
      <alignment horizontal="center" vertical="center"/>
    </xf>
    <xf numFmtId="0" fontId="27"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1221"/>
  <sheetViews>
    <sheetView showGridLines="0" tabSelected="1" zoomScale="80" zoomScaleNormal="80" workbookViewId="0">
      <selection activeCell="M117" sqref="M117"/>
    </sheetView>
  </sheetViews>
  <sheetFormatPr baseColWidth="10" defaultColWidth="10.77734375" defaultRowHeight="14.4"/>
  <cols>
    <col min="1" max="1" width="3.21875" style="70" customWidth="1"/>
    <col min="2" max="2" width="11.5546875" style="70" customWidth="1"/>
    <col min="3" max="3" width="46" style="70" customWidth="1"/>
    <col min="4" max="4" width="19.21875" style="70" customWidth="1"/>
    <col min="5" max="5" width="18.77734375" style="70" customWidth="1"/>
    <col min="6" max="6" width="18.44140625" style="70" customWidth="1"/>
    <col min="7" max="7" width="18" style="70" customWidth="1"/>
    <col min="8" max="8" width="17" style="70" customWidth="1"/>
    <col min="9" max="9" width="15.77734375" style="70" customWidth="1"/>
    <col min="10" max="10" width="14.77734375" style="70" customWidth="1"/>
    <col min="11" max="11" width="16.21875" style="70" customWidth="1"/>
    <col min="12" max="12" width="15" style="70" customWidth="1"/>
    <col min="13" max="13" width="14.44140625" style="70" customWidth="1"/>
    <col min="14" max="14" width="14.5546875" style="70" customWidth="1"/>
    <col min="15" max="15" width="17.21875" style="70" customWidth="1"/>
    <col min="16" max="16" width="16.21875" style="70" customWidth="1"/>
    <col min="17" max="22" width="10.77734375" style="70"/>
    <col min="23" max="23" width="11.88671875" style="70" customWidth="1"/>
    <col min="24" max="27" width="10.77734375" style="70"/>
    <col min="28" max="28" width="11.88671875" style="70" customWidth="1"/>
    <col min="29" max="16384" width="10.77734375" style="70"/>
  </cols>
  <sheetData>
    <row r="1" spans="2:23" s="68" customFormat="1" ht="21">
      <c r="B1" s="127" t="s">
        <v>523</v>
      </c>
      <c r="C1" s="128"/>
      <c r="D1" s="128"/>
      <c r="E1" s="128"/>
      <c r="F1" s="128"/>
      <c r="G1" s="128"/>
      <c r="H1" s="128"/>
      <c r="I1" s="128"/>
      <c r="J1" s="128"/>
      <c r="K1" s="128"/>
      <c r="L1" s="128"/>
      <c r="M1" s="128"/>
      <c r="N1" s="128"/>
      <c r="O1" s="128"/>
      <c r="P1" s="128"/>
      <c r="Q1" s="128"/>
      <c r="R1" s="128"/>
      <c r="S1" s="7"/>
      <c r="T1" s="7"/>
      <c r="U1" s="7"/>
      <c r="V1" s="7"/>
      <c r="W1" s="7"/>
    </row>
    <row r="2" spans="2:23" s="68" customFormat="1" ht="21">
      <c r="C2" s="55"/>
      <c r="D2" s="55"/>
      <c r="E2" s="55"/>
      <c r="F2" s="55"/>
      <c r="G2" s="55"/>
      <c r="H2" s="55"/>
      <c r="I2" s="55"/>
      <c r="J2" s="55"/>
      <c r="K2" s="55"/>
      <c r="L2" s="55"/>
      <c r="M2" s="55"/>
      <c r="N2" s="55"/>
      <c r="O2" s="55"/>
      <c r="P2" s="55"/>
      <c r="Q2" s="55"/>
      <c r="R2" s="55"/>
      <c r="S2" s="55"/>
      <c r="T2" s="55"/>
      <c r="U2" s="55"/>
      <c r="V2" s="55"/>
    </row>
    <row r="3" spans="2:23" s="68" customFormat="1" ht="30.75" customHeight="1">
      <c r="C3" s="129" t="s">
        <v>551</v>
      </c>
      <c r="D3" s="129"/>
      <c r="E3" s="129"/>
      <c r="F3" s="129"/>
      <c r="G3" s="129"/>
      <c r="H3" s="129"/>
      <c r="I3" s="129"/>
      <c r="J3" s="129"/>
      <c r="K3" s="129"/>
      <c r="L3" s="129"/>
      <c r="M3" s="129"/>
      <c r="N3" s="129"/>
      <c r="O3" s="129"/>
      <c r="P3" s="129"/>
      <c r="Q3" s="129"/>
      <c r="R3" s="8"/>
      <c r="S3" s="8"/>
      <c r="T3" s="8"/>
      <c r="U3" s="8"/>
      <c r="V3" s="8"/>
    </row>
    <row r="4" spans="2:23" s="68" customFormat="1" ht="28.95" customHeight="1">
      <c r="B4" s="92"/>
      <c r="C4" s="130" t="s">
        <v>636</v>
      </c>
      <c r="D4" s="130"/>
      <c r="E4" s="130"/>
      <c r="F4" s="130"/>
      <c r="G4" s="130"/>
      <c r="H4" s="130"/>
      <c r="I4" s="130"/>
      <c r="J4" s="130"/>
      <c r="K4" s="130"/>
      <c r="L4" s="130"/>
      <c r="M4" s="130"/>
      <c r="N4" s="130"/>
      <c r="O4" s="130"/>
      <c r="P4" s="130"/>
      <c r="Q4" s="130"/>
      <c r="R4" s="125"/>
      <c r="S4" s="125"/>
      <c r="T4" s="125"/>
      <c r="U4" s="125"/>
      <c r="V4" s="125"/>
    </row>
    <row r="5" spans="2:23" s="68" customFormat="1" ht="15" customHeight="1">
      <c r="C5" s="130" t="s">
        <v>552</v>
      </c>
      <c r="D5" s="130"/>
      <c r="E5" s="130"/>
      <c r="F5" s="130"/>
      <c r="G5" s="130"/>
      <c r="H5" s="130"/>
      <c r="I5" s="130"/>
      <c r="J5" s="130"/>
      <c r="K5" s="130"/>
      <c r="L5" s="130"/>
      <c r="M5" s="130"/>
      <c r="N5" s="130"/>
      <c r="O5" s="130"/>
      <c r="P5" s="130"/>
      <c r="Q5" s="130"/>
      <c r="R5" s="125"/>
      <c r="S5" s="125"/>
      <c r="T5" s="125"/>
      <c r="U5" s="125"/>
      <c r="V5" s="125"/>
    </row>
    <row r="6" spans="2:23" s="68" customFormat="1" ht="15" customHeight="1">
      <c r="C6" s="130" t="s">
        <v>524</v>
      </c>
      <c r="D6" s="130"/>
      <c r="E6" s="130"/>
      <c r="F6" s="130"/>
      <c r="G6" s="130"/>
      <c r="H6" s="130"/>
      <c r="I6" s="130"/>
      <c r="J6" s="130"/>
      <c r="K6" s="130"/>
      <c r="L6" s="130"/>
      <c r="M6" s="130"/>
      <c r="N6" s="130"/>
      <c r="O6" s="130"/>
      <c r="P6" s="130"/>
      <c r="Q6" s="130"/>
      <c r="R6" s="125"/>
      <c r="S6" s="125"/>
      <c r="T6" s="125"/>
      <c r="U6" s="125"/>
      <c r="V6" s="125"/>
    </row>
    <row r="7" spans="2:23" s="68" customFormat="1" ht="13.8">
      <c r="C7" s="130" t="s">
        <v>0</v>
      </c>
      <c r="D7" s="130"/>
      <c r="E7" s="130"/>
      <c r="F7" s="130"/>
      <c r="G7" s="130"/>
      <c r="H7" s="130"/>
      <c r="I7" s="130"/>
      <c r="J7" s="130"/>
      <c r="K7" s="130"/>
      <c r="L7" s="130"/>
      <c r="M7" s="130"/>
      <c r="N7" s="130"/>
      <c r="O7" s="130"/>
      <c r="P7" s="130"/>
      <c r="Q7" s="130"/>
      <c r="R7" s="125"/>
      <c r="S7" s="125"/>
      <c r="T7" s="125"/>
      <c r="U7" s="125"/>
      <c r="V7" s="125"/>
    </row>
    <row r="8" spans="2:23" s="68" customFormat="1" ht="15" customHeight="1">
      <c r="C8" s="124" t="s">
        <v>625</v>
      </c>
      <c r="D8" s="124"/>
      <c r="E8" s="124"/>
      <c r="F8" s="124"/>
      <c r="G8" s="124"/>
      <c r="H8" s="124"/>
      <c r="I8" s="124"/>
      <c r="J8" s="124"/>
      <c r="K8" s="124"/>
      <c r="L8" s="124"/>
      <c r="M8" s="124"/>
      <c r="N8" s="124"/>
      <c r="O8" s="124"/>
      <c r="P8" s="124"/>
      <c r="Q8" s="124"/>
      <c r="R8" s="125"/>
      <c r="S8" s="125"/>
      <c r="T8" s="125"/>
      <c r="U8" s="125"/>
      <c r="V8" s="125"/>
    </row>
    <row r="9" spans="2:23" s="68" customFormat="1" ht="15" customHeight="1">
      <c r="C9" s="124" t="s">
        <v>626</v>
      </c>
      <c r="D9" s="124"/>
      <c r="E9" s="124"/>
      <c r="F9" s="124"/>
      <c r="G9" s="124"/>
      <c r="H9" s="124"/>
      <c r="I9" s="124"/>
      <c r="J9" s="124"/>
      <c r="K9" s="124"/>
      <c r="L9" s="124"/>
      <c r="M9" s="124"/>
      <c r="N9" s="124"/>
      <c r="O9" s="124"/>
      <c r="P9" s="124"/>
      <c r="Q9" s="124"/>
      <c r="R9" s="125"/>
      <c r="S9" s="125"/>
      <c r="T9" s="125"/>
      <c r="U9" s="125"/>
      <c r="V9" s="125"/>
    </row>
    <row r="10" spans="2:23" s="68" customFormat="1" ht="24.75" customHeight="1">
      <c r="C10" s="124" t="s">
        <v>299</v>
      </c>
      <c r="D10" s="124"/>
      <c r="E10" s="124"/>
      <c r="F10" s="124"/>
      <c r="G10" s="124"/>
      <c r="H10" s="124"/>
      <c r="I10" s="124"/>
      <c r="J10" s="124"/>
      <c r="K10" s="124"/>
      <c r="L10" s="124"/>
      <c r="M10" s="124"/>
      <c r="N10" s="124"/>
      <c r="O10" s="124"/>
      <c r="P10" s="124"/>
      <c r="Q10" s="124"/>
      <c r="R10" s="125"/>
      <c r="S10" s="125"/>
      <c r="T10" s="125"/>
      <c r="U10" s="125"/>
      <c r="V10" s="125"/>
    </row>
    <row r="11" spans="2:23" s="68" customFormat="1" ht="14.55" customHeight="1">
      <c r="C11" s="124" t="s">
        <v>495</v>
      </c>
      <c r="D11" s="124"/>
      <c r="E11" s="124"/>
      <c r="F11" s="124"/>
      <c r="G11" s="124"/>
      <c r="H11" s="124"/>
      <c r="I11" s="124"/>
      <c r="J11" s="124"/>
      <c r="K11" s="124"/>
      <c r="L11" s="124"/>
      <c r="M11" s="124"/>
      <c r="N11" s="124"/>
      <c r="O11" s="124"/>
      <c r="P11" s="124"/>
      <c r="Q11" s="124"/>
      <c r="R11" s="69" t="s">
        <v>300</v>
      </c>
      <c r="S11" s="69"/>
      <c r="T11" s="69"/>
      <c r="U11" s="69"/>
      <c r="V11" s="69"/>
    </row>
    <row r="12" spans="2:23" s="68" customFormat="1" ht="31.05" customHeight="1">
      <c r="B12" s="92"/>
      <c r="C12" s="124" t="s">
        <v>637</v>
      </c>
      <c r="D12" s="124"/>
      <c r="E12" s="124"/>
      <c r="F12" s="124"/>
      <c r="G12" s="124"/>
      <c r="H12" s="124"/>
      <c r="I12" s="124"/>
      <c r="J12" s="124"/>
      <c r="K12" s="124"/>
      <c r="L12" s="124"/>
      <c r="M12" s="124"/>
      <c r="N12" s="124"/>
      <c r="O12" s="124"/>
      <c r="P12" s="124"/>
      <c r="Q12" s="124"/>
      <c r="R12" s="69"/>
      <c r="S12" s="69"/>
      <c r="T12" s="69"/>
      <c r="U12" s="69"/>
      <c r="V12" s="69"/>
    </row>
    <row r="13" spans="2:23" s="68" customFormat="1" ht="13.8">
      <c r="C13" s="9"/>
      <c r="D13" s="9"/>
    </row>
    <row r="14" spans="2:23" s="68" customFormat="1" ht="15.6">
      <c r="B14" s="110" t="s">
        <v>1</v>
      </c>
      <c r="C14" s="110"/>
      <c r="D14" s="110"/>
      <c r="E14" s="110"/>
      <c r="F14" s="110"/>
      <c r="G14" s="110"/>
      <c r="H14" s="110"/>
      <c r="I14" s="110"/>
      <c r="J14" s="110"/>
      <c r="K14" s="110"/>
      <c r="L14" s="110"/>
      <c r="M14" s="110"/>
      <c r="N14" s="110"/>
      <c r="O14" s="110"/>
      <c r="P14" s="110"/>
      <c r="Q14" s="110"/>
      <c r="R14" s="110"/>
      <c r="S14" s="10"/>
      <c r="T14" s="10"/>
      <c r="U14" s="10"/>
      <c r="V14" s="10"/>
      <c r="W14" s="10"/>
    </row>
    <row r="16" spans="2:23">
      <c r="C16" s="1" t="s">
        <v>317</v>
      </c>
      <c r="D16" s="1"/>
      <c r="F16" s="111"/>
      <c r="G16" s="111"/>
      <c r="H16" s="111"/>
      <c r="I16" s="111"/>
      <c r="J16" s="111"/>
    </row>
    <row r="17" spans="2:23">
      <c r="C17" s="1"/>
      <c r="D17" s="1"/>
    </row>
    <row r="18" spans="2:23">
      <c r="C18" s="1" t="s">
        <v>457</v>
      </c>
      <c r="D18" s="1"/>
      <c r="F18" s="111"/>
      <c r="G18" s="111"/>
      <c r="H18" s="111"/>
      <c r="I18" s="111"/>
      <c r="J18" s="111"/>
    </row>
    <row r="19" spans="2:23">
      <c r="C19" s="3"/>
      <c r="D19" s="3"/>
    </row>
    <row r="20" spans="2:23">
      <c r="C20" s="1" t="s">
        <v>318</v>
      </c>
      <c r="D20" s="1"/>
      <c r="E20" s="111"/>
      <c r="F20" s="111"/>
      <c r="G20" s="111"/>
      <c r="H20" s="111"/>
      <c r="I20" s="111"/>
      <c r="J20" s="111"/>
      <c r="K20" s="111"/>
    </row>
    <row r="21" spans="2:23">
      <c r="C21" s="11" t="s">
        <v>2</v>
      </c>
      <c r="D21" s="46"/>
    </row>
    <row r="22" spans="2:23">
      <c r="C22" s="11"/>
      <c r="D22" s="46"/>
    </row>
    <row r="23" spans="2:23" s="68" customFormat="1" ht="15.6">
      <c r="B23" s="110" t="s">
        <v>525</v>
      </c>
      <c r="C23" s="110"/>
      <c r="D23" s="110"/>
      <c r="E23" s="110"/>
      <c r="F23" s="110"/>
      <c r="G23" s="110"/>
      <c r="H23" s="110"/>
      <c r="I23" s="110"/>
      <c r="J23" s="110"/>
      <c r="K23" s="110"/>
      <c r="L23" s="110"/>
      <c r="M23" s="110"/>
      <c r="N23" s="110"/>
      <c r="O23" s="110"/>
      <c r="P23" s="110"/>
      <c r="Q23" s="110"/>
      <c r="R23" s="110"/>
      <c r="S23" s="10"/>
      <c r="T23" s="10"/>
      <c r="U23" s="10"/>
      <c r="V23" s="10"/>
      <c r="W23" s="10"/>
    </row>
    <row r="24" spans="2:23" s="68" customFormat="1" ht="13.8"/>
    <row r="25" spans="2:23" s="68" customFormat="1" ht="27.75" customHeight="1">
      <c r="C25" s="124" t="s">
        <v>553</v>
      </c>
      <c r="D25" s="124"/>
      <c r="E25" s="124"/>
      <c r="F25" s="124"/>
      <c r="G25" s="124"/>
      <c r="H25" s="124"/>
      <c r="I25" s="124"/>
      <c r="J25" s="124"/>
      <c r="K25" s="124"/>
      <c r="L25" s="124"/>
      <c r="M25" s="124"/>
      <c r="N25" s="124"/>
      <c r="O25" s="124"/>
      <c r="P25" s="124"/>
      <c r="Q25" s="124"/>
      <c r="R25" s="126"/>
      <c r="S25" s="126"/>
      <c r="T25" s="126"/>
      <c r="U25" s="126"/>
      <c r="V25" s="126"/>
    </row>
    <row r="26" spans="2:23" s="68" customFormat="1" ht="15" customHeight="1">
      <c r="C26" s="124" t="s">
        <v>554</v>
      </c>
      <c r="D26" s="124"/>
      <c r="E26" s="124"/>
      <c r="F26" s="124"/>
      <c r="G26" s="124"/>
      <c r="H26" s="124"/>
      <c r="I26" s="124"/>
      <c r="J26" s="124"/>
      <c r="K26" s="124"/>
      <c r="L26" s="124"/>
      <c r="M26" s="124"/>
      <c r="N26" s="124"/>
      <c r="O26" s="124"/>
      <c r="P26" s="124"/>
      <c r="Q26" s="124"/>
      <c r="R26" s="126"/>
      <c r="S26" s="126"/>
      <c r="T26" s="126"/>
      <c r="U26" s="126"/>
      <c r="V26" s="126"/>
    </row>
    <row r="27" spans="2:23" s="68" customFormat="1" ht="13.8"/>
    <row r="28" spans="2:23" ht="17.399999999999999">
      <c r="B28" s="45" t="s">
        <v>376</v>
      </c>
      <c r="C28" s="2" t="s">
        <v>627</v>
      </c>
      <c r="D28" s="2"/>
    </row>
    <row r="29" spans="2:23" s="68" customFormat="1" ht="13.8">
      <c r="C29" s="124" t="s">
        <v>3</v>
      </c>
      <c r="D29" s="124"/>
      <c r="E29" s="124"/>
      <c r="F29" s="124"/>
      <c r="G29" s="124"/>
      <c r="H29" s="124"/>
      <c r="I29" s="124"/>
      <c r="J29" s="124"/>
      <c r="K29" s="124"/>
      <c r="L29" s="124"/>
      <c r="M29" s="124"/>
      <c r="N29" s="124"/>
      <c r="O29" s="124"/>
      <c r="P29" s="124"/>
      <c r="Q29" s="124"/>
      <c r="R29" s="126"/>
      <c r="S29" s="126"/>
      <c r="T29" s="126"/>
      <c r="U29" s="126"/>
      <c r="V29" s="126"/>
    </row>
    <row r="30" spans="2:23" s="68" customFormat="1" ht="13.8">
      <c r="C30" s="123" t="s">
        <v>4</v>
      </c>
      <c r="D30" s="123"/>
      <c r="E30" s="123"/>
      <c r="F30" s="123"/>
      <c r="G30" s="123"/>
      <c r="H30" s="123"/>
      <c r="I30" s="123"/>
      <c r="J30" s="123"/>
      <c r="K30" s="123"/>
      <c r="L30" s="123"/>
      <c r="M30" s="123"/>
      <c r="N30" s="123"/>
      <c r="O30" s="123"/>
      <c r="P30" s="123"/>
      <c r="Q30" s="123"/>
      <c r="R30" s="12"/>
      <c r="S30" s="12"/>
      <c r="T30" s="12"/>
      <c r="U30" s="12"/>
      <c r="V30" s="12"/>
    </row>
    <row r="31" spans="2:23" s="68" customFormat="1" ht="15" customHeight="1">
      <c r="C31" s="131" t="s">
        <v>505</v>
      </c>
      <c r="D31" s="131"/>
      <c r="E31" s="131"/>
      <c r="F31" s="131"/>
      <c r="G31" s="131"/>
      <c r="H31" s="131"/>
      <c r="I31" s="131"/>
      <c r="J31" s="131"/>
      <c r="K31" s="131"/>
      <c r="L31" s="131"/>
      <c r="M31" s="131"/>
      <c r="N31" s="131"/>
      <c r="O31" s="131"/>
      <c r="P31" s="131"/>
      <c r="Q31" s="131"/>
      <c r="R31" s="13"/>
      <c r="S31" s="13"/>
      <c r="T31" s="13"/>
      <c r="U31" s="13"/>
      <c r="V31" s="13"/>
    </row>
    <row r="32" spans="2:23" s="68" customFormat="1" ht="13.8"/>
    <row r="33" spans="2:22" s="68" customFormat="1" ht="13.8">
      <c r="C33" s="14" t="s">
        <v>312</v>
      </c>
      <c r="D33" s="51"/>
      <c r="G33" s="14"/>
    </row>
    <row r="34" spans="2:22" s="68" customFormat="1" ht="13.8">
      <c r="B34" s="92"/>
      <c r="C34" s="93" t="s">
        <v>638</v>
      </c>
      <c r="D34" s="51"/>
    </row>
    <row r="35" spans="2:22" s="68" customFormat="1" ht="13.8">
      <c r="C35" s="56" t="s">
        <v>347</v>
      </c>
      <c r="D35" s="51"/>
    </row>
    <row r="36" spans="2:22" s="68" customFormat="1" ht="13.8">
      <c r="C36" s="56" t="s">
        <v>348</v>
      </c>
      <c r="D36" s="51"/>
    </row>
    <row r="37" spans="2:22" s="68" customFormat="1" ht="13.8">
      <c r="C37" s="14" t="s">
        <v>313</v>
      </c>
      <c r="D37" s="51"/>
      <c r="G37" s="14"/>
    </row>
    <row r="38" spans="2:22" s="68" customFormat="1" ht="13.8">
      <c r="B38" s="92"/>
      <c r="C38" s="58" t="s">
        <v>677</v>
      </c>
      <c r="D38" s="51"/>
      <c r="G38" s="14"/>
    </row>
    <row r="39" spans="2:22" s="68" customFormat="1" ht="13.8">
      <c r="C39" s="14" t="s">
        <v>314</v>
      </c>
      <c r="D39" s="51"/>
      <c r="G39" s="14"/>
    </row>
    <row r="40" spans="2:22" s="68" customFormat="1" ht="13.8"/>
    <row r="41" spans="2:22" s="68" customFormat="1" ht="13.8">
      <c r="C41" s="15" t="s">
        <v>450</v>
      </c>
      <c r="D41" s="136"/>
      <c r="E41" s="136"/>
      <c r="F41" s="136"/>
      <c r="G41" s="136"/>
    </row>
    <row r="42" spans="2:22" s="68" customFormat="1" ht="13.8">
      <c r="C42" s="15"/>
      <c r="D42" s="15"/>
    </row>
    <row r="43" spans="2:22" s="68" customFormat="1" ht="13.8"/>
    <row r="44" spans="2:22" s="68" customFormat="1" ht="41.55" customHeight="1">
      <c r="B44" s="92"/>
      <c r="C44" s="132" t="s">
        <v>639</v>
      </c>
      <c r="D44" s="133"/>
      <c r="E44" s="133"/>
      <c r="F44" s="133"/>
      <c r="G44" s="133"/>
      <c r="H44" s="133"/>
      <c r="I44" s="133"/>
      <c r="J44" s="133"/>
      <c r="K44" s="133"/>
      <c r="L44" s="133"/>
      <c r="M44" s="133"/>
      <c r="N44" s="133"/>
      <c r="O44" s="133"/>
      <c r="P44" s="133"/>
      <c r="Q44" s="134"/>
      <c r="R44" s="16"/>
      <c r="S44" s="16"/>
      <c r="T44" s="16"/>
      <c r="U44" s="16"/>
      <c r="V44" s="16"/>
    </row>
    <row r="45" spans="2:22" s="68" customFormat="1" ht="13.8"/>
    <row r="46" spans="2:22" s="68" customFormat="1" ht="13.8"/>
    <row r="47" spans="2:22">
      <c r="B47" s="45" t="s">
        <v>377</v>
      </c>
      <c r="C47" s="120" t="s">
        <v>557</v>
      </c>
      <c r="D47" s="120"/>
      <c r="E47" s="120"/>
      <c r="F47" s="120"/>
      <c r="G47" s="120"/>
      <c r="H47" s="120"/>
      <c r="I47" s="120"/>
      <c r="J47" s="120"/>
      <c r="K47" s="120"/>
      <c r="L47" s="120"/>
      <c r="M47" s="120"/>
      <c r="N47" s="120"/>
      <c r="O47" s="120"/>
      <c r="P47" s="120"/>
      <c r="Q47" s="120"/>
      <c r="R47" s="120"/>
      <c r="S47" s="120"/>
      <c r="T47" s="120"/>
      <c r="U47" s="120"/>
      <c r="V47" s="120"/>
    </row>
    <row r="48" spans="2:22">
      <c r="C48" s="71"/>
      <c r="D48" s="71"/>
    </row>
    <row r="49" spans="2:22" s="68" customFormat="1" ht="13.8">
      <c r="C49" s="17" t="s">
        <v>556</v>
      </c>
      <c r="D49" s="51"/>
      <c r="F49" s="17"/>
    </row>
    <row r="50" spans="2:22" s="68" customFormat="1" ht="13.8">
      <c r="E50" s="17"/>
      <c r="F50" s="17"/>
    </row>
    <row r="51" spans="2:22" s="68" customFormat="1" ht="13.8">
      <c r="B51" s="92"/>
      <c r="C51" s="59" t="s">
        <v>558</v>
      </c>
      <c r="E51" s="17"/>
      <c r="F51" s="17"/>
    </row>
    <row r="52" spans="2:22" s="68" customFormat="1" ht="13.8">
      <c r="B52" s="92"/>
      <c r="C52" s="59" t="s">
        <v>559</v>
      </c>
      <c r="E52" s="17"/>
      <c r="F52" s="17"/>
    </row>
    <row r="53" spans="2:22" s="68" customFormat="1" ht="13.8">
      <c r="C53" s="18"/>
      <c r="D53" s="18"/>
    </row>
    <row r="54" spans="2:22">
      <c r="B54" s="45" t="s">
        <v>378</v>
      </c>
      <c r="C54" s="120" t="s">
        <v>560</v>
      </c>
      <c r="D54" s="120"/>
      <c r="E54" s="120"/>
      <c r="F54" s="120"/>
      <c r="G54" s="120"/>
      <c r="H54" s="120"/>
      <c r="I54" s="120"/>
      <c r="J54" s="120"/>
      <c r="K54" s="120"/>
      <c r="L54" s="120"/>
      <c r="M54" s="120"/>
      <c r="N54" s="120"/>
      <c r="O54" s="120"/>
      <c r="P54" s="120"/>
      <c r="Q54" s="120"/>
      <c r="R54" s="120"/>
      <c r="S54" s="120"/>
      <c r="T54" s="120"/>
      <c r="U54" s="120"/>
      <c r="V54" s="120"/>
    </row>
    <row r="56" spans="2:22" s="68" customFormat="1" ht="13.8">
      <c r="C56" s="14" t="s">
        <v>312</v>
      </c>
      <c r="D56" s="51"/>
      <c r="G56" s="14"/>
    </row>
    <row r="57" spans="2:22" s="68" customFormat="1" ht="13.8">
      <c r="C57" s="57" t="s">
        <v>465</v>
      </c>
      <c r="D57" s="51"/>
    </row>
    <row r="58" spans="2:22" s="68" customFormat="1" ht="13.8">
      <c r="C58" s="56" t="s">
        <v>347</v>
      </c>
      <c r="D58" s="51"/>
    </row>
    <row r="59" spans="2:22" s="68" customFormat="1" ht="13.8">
      <c r="C59" s="56" t="s">
        <v>466</v>
      </c>
      <c r="D59" s="51"/>
    </row>
    <row r="60" spans="2:22" s="68" customFormat="1" ht="13.8">
      <c r="C60" s="14" t="s">
        <v>313</v>
      </c>
      <c r="D60" s="51"/>
      <c r="G60" s="14"/>
    </row>
    <row r="61" spans="2:22" s="68" customFormat="1" ht="13.8">
      <c r="C61" s="58" t="s">
        <v>573</v>
      </c>
      <c r="D61" s="51"/>
      <c r="G61" s="14"/>
    </row>
    <row r="62" spans="2:22" s="68" customFormat="1" ht="13.8">
      <c r="C62" s="14" t="s">
        <v>314</v>
      </c>
      <c r="D62" s="51"/>
      <c r="G62" s="14"/>
    </row>
    <row r="63" spans="2:22" s="68" customFormat="1" ht="13.8">
      <c r="C63" s="15" t="s">
        <v>450</v>
      </c>
      <c r="D63" s="137"/>
      <c r="E63" s="137"/>
      <c r="F63" s="137"/>
      <c r="G63" s="137"/>
    </row>
    <row r="64" spans="2:22" s="68" customFormat="1" ht="13.8">
      <c r="C64" s="72"/>
      <c r="D64" s="72"/>
    </row>
    <row r="65" spans="2:22" s="68" customFormat="1" ht="13.8"/>
    <row r="66" spans="2:22">
      <c r="B66" s="45" t="s">
        <v>379</v>
      </c>
      <c r="C66" s="120" t="s">
        <v>563</v>
      </c>
      <c r="D66" s="120"/>
      <c r="E66" s="120"/>
      <c r="F66" s="120"/>
      <c r="G66" s="120"/>
      <c r="H66" s="120"/>
      <c r="I66" s="120"/>
      <c r="J66" s="120"/>
      <c r="K66" s="120"/>
      <c r="L66" s="120"/>
      <c r="M66" s="120"/>
      <c r="N66" s="120"/>
      <c r="O66" s="120"/>
      <c r="P66" s="120"/>
      <c r="Q66" s="120"/>
      <c r="R66" s="120"/>
      <c r="S66" s="120"/>
      <c r="T66" s="120"/>
      <c r="U66" s="120"/>
      <c r="V66" s="120"/>
    </row>
    <row r="67" spans="2:22" s="68" customFormat="1" ht="13.8"/>
    <row r="68" spans="2:22" s="68" customFormat="1" ht="13.8">
      <c r="C68" s="17" t="s">
        <v>556</v>
      </c>
      <c r="D68" s="51"/>
      <c r="F68" s="17"/>
    </row>
    <row r="69" spans="2:22" s="68" customFormat="1" ht="13.8">
      <c r="C69" s="72"/>
      <c r="D69" s="72"/>
      <c r="E69" s="17"/>
      <c r="F69" s="17"/>
    </row>
    <row r="70" spans="2:22" s="68" customFormat="1" ht="13.8">
      <c r="B70" s="92"/>
      <c r="C70" s="59" t="s">
        <v>564</v>
      </c>
      <c r="D70" s="72"/>
      <c r="E70" s="17"/>
      <c r="F70" s="17"/>
    </row>
    <row r="71" spans="2:22" s="68" customFormat="1" ht="13.8">
      <c r="B71" s="92"/>
      <c r="C71" s="59" t="s">
        <v>565</v>
      </c>
      <c r="D71" s="72"/>
      <c r="E71" s="17"/>
      <c r="F71" s="17"/>
    </row>
    <row r="72" spans="2:22" s="68" customFormat="1" ht="13.8"/>
    <row r="73" spans="2:22">
      <c r="B73" s="45" t="s">
        <v>380</v>
      </c>
      <c r="C73" s="120" t="s">
        <v>574</v>
      </c>
      <c r="D73" s="120"/>
      <c r="E73" s="120"/>
      <c r="F73" s="120"/>
      <c r="G73" s="120"/>
      <c r="H73" s="120"/>
      <c r="I73" s="120"/>
      <c r="J73" s="120"/>
      <c r="K73" s="120"/>
      <c r="L73" s="120"/>
      <c r="M73" s="120"/>
      <c r="N73" s="120"/>
      <c r="O73" s="120"/>
      <c r="P73" s="120"/>
      <c r="Q73" s="120"/>
      <c r="R73" s="120"/>
      <c r="S73" s="120"/>
      <c r="T73" s="120"/>
      <c r="U73" s="120"/>
      <c r="V73" s="120"/>
    </row>
    <row r="74" spans="2:22" s="68" customFormat="1" ht="13.8">
      <c r="C74" s="11" t="s">
        <v>527</v>
      </c>
      <c r="D74" s="19"/>
      <c r="E74" s="19"/>
      <c r="F74" s="19"/>
      <c r="G74" s="19"/>
      <c r="H74" s="19"/>
      <c r="I74" s="19"/>
      <c r="J74" s="19"/>
      <c r="K74" s="19"/>
      <c r="L74" s="19"/>
      <c r="M74" s="19"/>
      <c r="N74" s="19"/>
      <c r="O74" s="19"/>
      <c r="P74" s="19"/>
      <c r="Q74" s="19"/>
      <c r="R74" s="19"/>
      <c r="S74" s="19"/>
      <c r="T74" s="19"/>
      <c r="U74" s="19"/>
      <c r="V74" s="19"/>
    </row>
    <row r="75" spans="2:22" s="68" customFormat="1" ht="13.8"/>
    <row r="76" spans="2:22" s="68" customFormat="1" ht="13.8">
      <c r="C76" s="14" t="s">
        <v>312</v>
      </c>
      <c r="D76" s="51"/>
      <c r="G76" s="14"/>
    </row>
    <row r="77" spans="2:22" s="68" customFormat="1" ht="13.8">
      <c r="C77" s="57" t="s">
        <v>465</v>
      </c>
      <c r="D77" s="51"/>
    </row>
    <row r="78" spans="2:22" s="68" customFormat="1" ht="13.8">
      <c r="C78" s="56" t="s">
        <v>347</v>
      </c>
      <c r="D78" s="51"/>
    </row>
    <row r="79" spans="2:22" s="68" customFormat="1" ht="13.8">
      <c r="C79" s="56" t="s">
        <v>466</v>
      </c>
      <c r="D79" s="51"/>
    </row>
    <row r="80" spans="2:22" s="68" customFormat="1" ht="13.8">
      <c r="C80" s="14" t="s">
        <v>313</v>
      </c>
      <c r="D80" s="51"/>
      <c r="G80" s="14"/>
    </row>
    <row r="81" spans="2:22" s="68" customFormat="1" ht="13.8">
      <c r="C81" s="58" t="s">
        <v>573</v>
      </c>
      <c r="D81" s="51"/>
      <c r="G81" s="14"/>
    </row>
    <row r="82" spans="2:22" s="68" customFormat="1" ht="13.8">
      <c r="C82" s="14" t="s">
        <v>314</v>
      </c>
      <c r="D82" s="51"/>
      <c r="G82" s="14"/>
    </row>
    <row r="83" spans="2:22" s="68" customFormat="1" ht="13.8">
      <c r="C83" s="15" t="s">
        <v>450</v>
      </c>
      <c r="D83" s="137"/>
      <c r="E83" s="137"/>
      <c r="F83" s="137"/>
      <c r="G83" s="137"/>
    </row>
    <row r="84" spans="2:22" s="68" customFormat="1" ht="13.8">
      <c r="C84" s="18"/>
      <c r="D84" s="18"/>
      <c r="E84" s="18"/>
      <c r="F84" s="18"/>
      <c r="G84" s="18"/>
    </row>
    <row r="85" spans="2:22" s="68" customFormat="1" ht="13.8"/>
    <row r="86" spans="2:22">
      <c r="B86" s="45" t="s">
        <v>381</v>
      </c>
      <c r="C86" s="120" t="s">
        <v>566</v>
      </c>
      <c r="D86" s="120"/>
      <c r="E86" s="120"/>
      <c r="F86" s="120"/>
      <c r="G86" s="120"/>
      <c r="H86" s="120"/>
      <c r="I86" s="120"/>
      <c r="J86" s="120"/>
      <c r="K86" s="120"/>
      <c r="L86" s="120"/>
      <c r="M86" s="120"/>
      <c r="N86" s="120"/>
      <c r="O86" s="120"/>
      <c r="P86" s="120"/>
      <c r="Q86" s="120"/>
      <c r="R86" s="120"/>
      <c r="S86" s="120"/>
      <c r="T86" s="120"/>
      <c r="U86" s="120"/>
      <c r="V86" s="120"/>
    </row>
    <row r="87" spans="2:22" s="68" customFormat="1" ht="13.8">
      <c r="C87" s="11" t="s">
        <v>526</v>
      </c>
      <c r="D87" s="11"/>
    </row>
    <row r="88" spans="2:22" s="68" customFormat="1" ht="40.799999999999997">
      <c r="C88" s="121"/>
      <c r="D88" s="122"/>
      <c r="E88" s="47" t="s">
        <v>5</v>
      </c>
      <c r="F88" s="47" t="s">
        <v>6</v>
      </c>
      <c r="G88" s="47" t="s">
        <v>7</v>
      </c>
      <c r="H88" s="62" t="s">
        <v>568</v>
      </c>
      <c r="I88" s="60"/>
    </row>
    <row r="89" spans="2:22" s="68" customFormat="1" ht="13.8">
      <c r="C89" s="102" t="s">
        <v>8</v>
      </c>
      <c r="D89" s="103"/>
      <c r="E89" s="20"/>
      <c r="F89" s="20"/>
      <c r="G89" s="20"/>
      <c r="H89" s="64">
        <f>D56-SUM(E89:G89)</f>
        <v>0</v>
      </c>
      <c r="I89" s="61"/>
    </row>
    <row r="90" spans="2:22" s="68" customFormat="1" ht="17.55" customHeight="1">
      <c r="C90" s="102" t="s">
        <v>454</v>
      </c>
      <c r="D90" s="103"/>
      <c r="E90" s="20"/>
      <c r="F90" s="20"/>
      <c r="G90" s="20"/>
      <c r="H90" s="64">
        <f t="shared" ref="H90:H95" si="0">D57-SUM(E90:G90)</f>
        <v>0</v>
      </c>
      <c r="I90" s="61"/>
    </row>
    <row r="91" spans="2:22" s="68" customFormat="1" ht="13.8">
      <c r="C91" s="104" t="s">
        <v>455</v>
      </c>
      <c r="D91" s="105"/>
      <c r="E91" s="20"/>
      <c r="F91" s="20"/>
      <c r="G91" s="20"/>
      <c r="H91" s="64">
        <f t="shared" si="0"/>
        <v>0</v>
      </c>
      <c r="I91" s="61"/>
    </row>
    <row r="92" spans="2:22" s="68" customFormat="1" ht="13.8">
      <c r="C92" s="104" t="s">
        <v>456</v>
      </c>
      <c r="D92" s="105"/>
      <c r="E92" s="20"/>
      <c r="F92" s="20"/>
      <c r="G92" s="20"/>
      <c r="H92" s="64">
        <f t="shared" si="0"/>
        <v>0</v>
      </c>
      <c r="I92" s="61"/>
    </row>
    <row r="93" spans="2:22" s="68" customFormat="1" ht="13.8">
      <c r="C93" s="102" t="s">
        <v>9</v>
      </c>
      <c r="D93" s="103"/>
      <c r="E93" s="20"/>
      <c r="F93" s="20"/>
      <c r="G93" s="20"/>
      <c r="H93" s="64">
        <f t="shared" si="0"/>
        <v>0</v>
      </c>
      <c r="I93" s="61"/>
    </row>
    <row r="94" spans="2:22" s="68" customFormat="1" ht="13.8">
      <c r="C94" s="102" t="s">
        <v>555</v>
      </c>
      <c r="D94" s="103"/>
      <c r="E94" s="20"/>
      <c r="F94" s="20"/>
      <c r="G94" s="20"/>
      <c r="H94" s="64">
        <f t="shared" si="0"/>
        <v>0</v>
      </c>
      <c r="I94" s="61"/>
    </row>
    <row r="95" spans="2:22" s="68" customFormat="1" ht="13.8">
      <c r="C95" s="102" t="s">
        <v>11</v>
      </c>
      <c r="D95" s="103"/>
      <c r="E95" s="20"/>
      <c r="F95" s="20"/>
      <c r="G95" s="20"/>
      <c r="H95" s="64">
        <f t="shared" si="0"/>
        <v>0</v>
      </c>
      <c r="I95" s="61"/>
    </row>
    <row r="96" spans="2:22" s="68" customFormat="1" ht="13.8"/>
    <row r="97" spans="2:22" s="68" customFormat="1" ht="13.8"/>
    <row r="98" spans="2:22">
      <c r="B98" s="45" t="s">
        <v>382</v>
      </c>
      <c r="C98" s="120" t="s">
        <v>567</v>
      </c>
      <c r="D98" s="120"/>
      <c r="E98" s="120"/>
      <c r="F98" s="120"/>
      <c r="G98" s="120"/>
      <c r="H98" s="120"/>
      <c r="I98" s="120"/>
      <c r="J98" s="120"/>
      <c r="K98" s="120"/>
      <c r="L98" s="120"/>
      <c r="M98" s="120"/>
      <c r="N98" s="120"/>
      <c r="O98" s="120"/>
      <c r="P98" s="120"/>
      <c r="Q98" s="120"/>
      <c r="R98" s="120"/>
      <c r="S98" s="120"/>
      <c r="T98" s="120"/>
      <c r="U98" s="120"/>
      <c r="V98" s="120"/>
    </row>
    <row r="99" spans="2:22" s="68" customFormat="1" ht="13.8">
      <c r="C99" s="11" t="s">
        <v>526</v>
      </c>
      <c r="D99" s="11"/>
    </row>
    <row r="100" spans="2:22" s="68" customFormat="1" ht="40.799999999999997">
      <c r="C100" s="121"/>
      <c r="D100" s="122"/>
      <c r="E100" s="47" t="s">
        <v>295</v>
      </c>
      <c r="F100" s="47" t="s">
        <v>297</v>
      </c>
      <c r="G100" s="47" t="s">
        <v>296</v>
      </c>
      <c r="H100" s="47" t="s">
        <v>298</v>
      </c>
      <c r="I100" s="47" t="s">
        <v>73</v>
      </c>
      <c r="J100" s="62" t="s">
        <v>568</v>
      </c>
    </row>
    <row r="101" spans="2:22" s="68" customFormat="1" ht="13.8">
      <c r="C101" s="102" t="s">
        <v>8</v>
      </c>
      <c r="D101" s="103"/>
      <c r="E101" s="20"/>
      <c r="F101" s="20"/>
      <c r="G101" s="20"/>
      <c r="H101" s="20"/>
      <c r="I101" s="20"/>
      <c r="J101" s="64">
        <f t="shared" ref="J101:J107" si="1">D56-SUM(E101:I101)</f>
        <v>0</v>
      </c>
    </row>
    <row r="102" spans="2:22" s="68" customFormat="1" ht="17.55" customHeight="1">
      <c r="C102" s="102" t="s">
        <v>454</v>
      </c>
      <c r="D102" s="103"/>
      <c r="E102" s="20"/>
      <c r="F102" s="20"/>
      <c r="G102" s="20"/>
      <c r="H102" s="20"/>
      <c r="I102" s="20"/>
      <c r="J102" s="64">
        <f t="shared" si="1"/>
        <v>0</v>
      </c>
    </row>
    <row r="103" spans="2:22" s="68" customFormat="1" ht="13.8">
      <c r="C103" s="104" t="s">
        <v>455</v>
      </c>
      <c r="D103" s="105"/>
      <c r="E103" s="20"/>
      <c r="F103" s="20"/>
      <c r="G103" s="20"/>
      <c r="H103" s="20"/>
      <c r="I103" s="20"/>
      <c r="J103" s="64">
        <f t="shared" si="1"/>
        <v>0</v>
      </c>
    </row>
    <row r="104" spans="2:22" s="68" customFormat="1" ht="13.8">
      <c r="C104" s="104" t="s">
        <v>456</v>
      </c>
      <c r="D104" s="105"/>
      <c r="E104" s="20"/>
      <c r="F104" s="20"/>
      <c r="G104" s="20"/>
      <c r="H104" s="20"/>
      <c r="I104" s="20"/>
      <c r="J104" s="64">
        <f t="shared" si="1"/>
        <v>0</v>
      </c>
    </row>
    <row r="105" spans="2:22" s="68" customFormat="1" ht="13.8">
      <c r="C105" s="102" t="s">
        <v>9</v>
      </c>
      <c r="D105" s="103"/>
      <c r="E105" s="20"/>
      <c r="F105" s="20"/>
      <c r="G105" s="20"/>
      <c r="H105" s="20"/>
      <c r="I105" s="20"/>
      <c r="J105" s="64">
        <f t="shared" si="1"/>
        <v>0</v>
      </c>
    </row>
    <row r="106" spans="2:22" s="68" customFormat="1" ht="13.8">
      <c r="C106" s="102" t="s">
        <v>555</v>
      </c>
      <c r="D106" s="103"/>
      <c r="E106" s="20"/>
      <c r="F106" s="20"/>
      <c r="G106" s="20"/>
      <c r="H106" s="20"/>
      <c r="I106" s="20"/>
      <c r="J106" s="64">
        <f t="shared" si="1"/>
        <v>0</v>
      </c>
    </row>
    <row r="107" spans="2:22" s="68" customFormat="1" ht="13.8">
      <c r="C107" s="102" t="s">
        <v>11</v>
      </c>
      <c r="D107" s="103"/>
      <c r="E107" s="20"/>
      <c r="F107" s="20"/>
      <c r="G107" s="20"/>
      <c r="H107" s="20"/>
      <c r="I107" s="20"/>
      <c r="J107" s="64">
        <f t="shared" si="1"/>
        <v>0</v>
      </c>
    </row>
    <row r="108" spans="2:22" s="68" customFormat="1" ht="13.8">
      <c r="C108" s="22"/>
      <c r="D108" s="22"/>
    </row>
    <row r="109" spans="2:22" s="68" customFormat="1" ht="13.8">
      <c r="C109" s="22"/>
      <c r="D109" s="22"/>
    </row>
    <row r="110" spans="2:22">
      <c r="B110" s="45" t="s">
        <v>383</v>
      </c>
      <c r="C110" s="1" t="s">
        <v>319</v>
      </c>
      <c r="D110" s="3"/>
    </row>
    <row r="111" spans="2:22" s="68" customFormat="1" ht="13.8">
      <c r="B111" s="94"/>
      <c r="C111" s="26" t="s">
        <v>640</v>
      </c>
      <c r="D111" s="23"/>
    </row>
    <row r="112" spans="2:22" s="68" customFormat="1" ht="13.8">
      <c r="B112" s="92"/>
      <c r="C112" s="95" t="s">
        <v>641</v>
      </c>
      <c r="D112" s="11"/>
    </row>
    <row r="113" spans="2:17" s="68" customFormat="1" ht="40.799999999999997">
      <c r="C113" s="108"/>
      <c r="D113" s="109"/>
      <c r="E113" s="47" t="s">
        <v>12</v>
      </c>
      <c r="F113" s="47" t="s">
        <v>13</v>
      </c>
      <c r="G113" s="47" t="s">
        <v>14</v>
      </c>
      <c r="H113" s="47" t="s">
        <v>15</v>
      </c>
      <c r="I113" s="47" t="s">
        <v>16</v>
      </c>
      <c r="J113" s="47" t="s">
        <v>17</v>
      </c>
      <c r="K113" s="47" t="s">
        <v>18</v>
      </c>
      <c r="L113" s="47" t="s">
        <v>19</v>
      </c>
      <c r="M113" s="47" t="s">
        <v>20</v>
      </c>
      <c r="N113" s="47" t="s">
        <v>21</v>
      </c>
      <c r="O113" s="62" t="s">
        <v>568</v>
      </c>
    </row>
    <row r="114" spans="2:17" s="68" customFormat="1" ht="13.8">
      <c r="C114" s="102" t="s">
        <v>22</v>
      </c>
      <c r="D114" s="103"/>
      <c r="E114" s="20"/>
      <c r="F114" s="20"/>
      <c r="G114" s="20"/>
      <c r="H114" s="20"/>
      <c r="I114" s="20"/>
      <c r="J114" s="20"/>
      <c r="K114" s="20"/>
      <c r="L114" s="20"/>
      <c r="M114" s="20"/>
      <c r="N114" s="20"/>
      <c r="O114" s="64">
        <f t="shared" ref="O114:O120" si="2">E101-SUM(E114:N114)</f>
        <v>0</v>
      </c>
    </row>
    <row r="115" spans="2:17" s="68" customFormat="1" ht="17.55" customHeight="1">
      <c r="C115" s="102" t="s">
        <v>454</v>
      </c>
      <c r="D115" s="103"/>
      <c r="E115" s="20"/>
      <c r="F115" s="20"/>
      <c r="G115" s="20"/>
      <c r="H115" s="20"/>
      <c r="I115" s="20"/>
      <c r="J115" s="20"/>
      <c r="K115" s="20"/>
      <c r="L115" s="20"/>
      <c r="M115" s="20"/>
      <c r="N115" s="20"/>
      <c r="O115" s="64">
        <f t="shared" si="2"/>
        <v>0</v>
      </c>
    </row>
    <row r="116" spans="2:17" s="68" customFormat="1" ht="13.8">
      <c r="C116" s="104" t="s">
        <v>455</v>
      </c>
      <c r="D116" s="105"/>
      <c r="E116" s="20"/>
      <c r="F116" s="20"/>
      <c r="G116" s="20"/>
      <c r="H116" s="20"/>
      <c r="I116" s="20"/>
      <c r="J116" s="20"/>
      <c r="K116" s="20"/>
      <c r="L116" s="20"/>
      <c r="M116" s="20"/>
      <c r="N116" s="20"/>
      <c r="O116" s="64">
        <f t="shared" si="2"/>
        <v>0</v>
      </c>
    </row>
    <row r="117" spans="2:17" s="68" customFormat="1" ht="13.8">
      <c r="C117" s="104" t="s">
        <v>456</v>
      </c>
      <c r="D117" s="105"/>
      <c r="E117" s="20"/>
      <c r="F117" s="20"/>
      <c r="G117" s="20"/>
      <c r="H117" s="20"/>
      <c r="I117" s="20"/>
      <c r="J117" s="20"/>
      <c r="K117" s="20"/>
      <c r="L117" s="20"/>
      <c r="M117" s="20"/>
      <c r="N117" s="20"/>
      <c r="O117" s="64">
        <f t="shared" si="2"/>
        <v>0</v>
      </c>
    </row>
    <row r="118" spans="2:17" s="68" customFormat="1" ht="13.8">
      <c r="C118" s="102" t="s">
        <v>9</v>
      </c>
      <c r="D118" s="103"/>
      <c r="E118" s="20"/>
      <c r="F118" s="20"/>
      <c r="G118" s="20"/>
      <c r="H118" s="20"/>
      <c r="I118" s="20"/>
      <c r="J118" s="20"/>
      <c r="K118" s="20"/>
      <c r="L118" s="20"/>
      <c r="M118" s="20"/>
      <c r="N118" s="20"/>
      <c r="O118" s="64">
        <f t="shared" si="2"/>
        <v>0</v>
      </c>
    </row>
    <row r="119" spans="2:17" s="68" customFormat="1" ht="13.8">
      <c r="C119" s="102" t="s">
        <v>555</v>
      </c>
      <c r="D119" s="103"/>
      <c r="E119" s="20"/>
      <c r="F119" s="20"/>
      <c r="G119" s="20"/>
      <c r="H119" s="20"/>
      <c r="I119" s="20"/>
      <c r="J119" s="20"/>
      <c r="K119" s="20"/>
      <c r="L119" s="20"/>
      <c r="M119" s="20"/>
      <c r="N119" s="20"/>
      <c r="O119" s="64">
        <f t="shared" si="2"/>
        <v>0</v>
      </c>
    </row>
    <row r="120" spans="2:17" s="68" customFormat="1" ht="13.8">
      <c r="C120" s="102" t="s">
        <v>11</v>
      </c>
      <c r="D120" s="103"/>
      <c r="E120" s="20"/>
      <c r="F120" s="20"/>
      <c r="G120" s="20"/>
      <c r="H120" s="20"/>
      <c r="I120" s="20"/>
      <c r="J120" s="20"/>
      <c r="K120" s="20"/>
      <c r="L120" s="20"/>
      <c r="M120" s="20"/>
      <c r="N120" s="20"/>
      <c r="O120" s="64">
        <f t="shared" si="2"/>
        <v>0</v>
      </c>
    </row>
    <row r="121" spans="2:17" s="68" customFormat="1" ht="13.8">
      <c r="C121" s="24"/>
      <c r="D121" s="24"/>
      <c r="E121" s="25"/>
      <c r="F121" s="25"/>
      <c r="G121" s="25"/>
      <c r="H121" s="25"/>
      <c r="I121" s="25"/>
      <c r="J121" s="25"/>
      <c r="K121" s="25"/>
      <c r="L121" s="25"/>
      <c r="M121" s="25"/>
      <c r="N121" s="25"/>
      <c r="O121" s="25"/>
    </row>
    <row r="122" spans="2:17" s="68" customFormat="1" ht="13.8">
      <c r="C122" s="24"/>
      <c r="D122" s="24"/>
      <c r="E122" s="25"/>
      <c r="F122" s="25"/>
      <c r="G122" s="25"/>
      <c r="H122" s="25"/>
      <c r="I122" s="25"/>
      <c r="J122" s="25"/>
      <c r="K122" s="25"/>
      <c r="L122" s="25"/>
      <c r="M122" s="25"/>
      <c r="N122" s="25"/>
      <c r="O122" s="25"/>
    </row>
    <row r="123" spans="2:17">
      <c r="B123" s="94" t="s">
        <v>384</v>
      </c>
      <c r="C123" s="96" t="s">
        <v>682</v>
      </c>
      <c r="D123" s="3"/>
    </row>
    <row r="124" spans="2:17" s="68" customFormat="1" ht="23.25" customHeight="1">
      <c r="C124" s="123" t="s">
        <v>569</v>
      </c>
      <c r="D124" s="123"/>
      <c r="E124" s="123"/>
      <c r="F124" s="123"/>
      <c r="G124" s="123"/>
      <c r="H124" s="123"/>
      <c r="I124" s="123"/>
      <c r="J124" s="123"/>
      <c r="K124" s="123"/>
      <c r="L124" s="123"/>
      <c r="M124" s="123"/>
      <c r="N124" s="123"/>
      <c r="O124" s="123"/>
      <c r="P124" s="123"/>
      <c r="Q124" s="123"/>
    </row>
    <row r="125" spans="2:17" s="68" customFormat="1" ht="23.25" customHeight="1">
      <c r="C125" s="54"/>
      <c r="D125" s="54"/>
      <c r="E125" s="54"/>
      <c r="F125" s="54"/>
      <c r="G125" s="54"/>
      <c r="H125" s="54"/>
      <c r="I125" s="54"/>
      <c r="J125" s="54"/>
      <c r="K125" s="54"/>
      <c r="L125" s="54"/>
      <c r="M125" s="54"/>
      <c r="N125" s="54"/>
      <c r="O125" s="54"/>
      <c r="P125" s="54"/>
      <c r="Q125" s="54"/>
    </row>
    <row r="126" spans="2:17" s="68" customFormat="1" ht="13.8">
      <c r="C126" s="14" t="s">
        <v>312</v>
      </c>
      <c r="D126" s="51"/>
      <c r="G126" s="14"/>
    </row>
    <row r="127" spans="2:17" s="68" customFormat="1" ht="13.8">
      <c r="C127" s="57" t="s">
        <v>465</v>
      </c>
      <c r="D127" s="51"/>
    </row>
    <row r="128" spans="2:17" s="68" customFormat="1" ht="13.8">
      <c r="C128" s="56" t="s">
        <v>347</v>
      </c>
      <c r="D128" s="51"/>
    </row>
    <row r="129" spans="2:15" s="68" customFormat="1" ht="13.8">
      <c r="C129" s="56" t="s">
        <v>466</v>
      </c>
      <c r="D129" s="51"/>
    </row>
    <row r="130" spans="2:15" s="68" customFormat="1" ht="13.8">
      <c r="C130" s="14" t="s">
        <v>313</v>
      </c>
      <c r="D130" s="51"/>
      <c r="G130" s="14"/>
    </row>
    <row r="131" spans="2:15" s="68" customFormat="1" ht="13.8">
      <c r="C131" s="58" t="s">
        <v>573</v>
      </c>
      <c r="D131" s="51"/>
      <c r="G131" s="14"/>
    </row>
    <row r="132" spans="2:15" s="68" customFormat="1" ht="13.8">
      <c r="C132" s="14" t="s">
        <v>314</v>
      </c>
      <c r="D132" s="51"/>
      <c r="G132" s="14"/>
    </row>
    <row r="133" spans="2:15" s="68" customFormat="1" ht="13.8">
      <c r="C133" s="15" t="s">
        <v>450</v>
      </c>
      <c r="D133" s="137"/>
      <c r="E133" s="137"/>
      <c r="F133" s="137"/>
      <c r="G133" s="137"/>
    </row>
    <row r="134" spans="2:15" s="68" customFormat="1" ht="13.8"/>
    <row r="135" spans="2:15" s="68" customFormat="1" ht="13.8">
      <c r="C135" s="22"/>
      <c r="D135" s="22"/>
    </row>
    <row r="136" spans="2:15">
      <c r="B136" s="45" t="s">
        <v>385</v>
      </c>
      <c r="C136" s="1" t="s">
        <v>320</v>
      </c>
      <c r="D136" s="3"/>
    </row>
    <row r="137" spans="2:15" s="68" customFormat="1" ht="13.8">
      <c r="B137" s="45"/>
      <c r="C137" s="23" t="s">
        <v>678</v>
      </c>
      <c r="D137" s="23"/>
    </row>
    <row r="138" spans="2:15" s="68" customFormat="1" ht="13.8">
      <c r="C138" s="11" t="s">
        <v>679</v>
      </c>
      <c r="D138" s="11"/>
    </row>
    <row r="139" spans="2:15" s="68" customFormat="1" ht="40.799999999999997">
      <c r="C139" s="108"/>
      <c r="D139" s="109"/>
      <c r="E139" s="47" t="s">
        <v>301</v>
      </c>
      <c r="F139" s="47" t="s">
        <v>13</v>
      </c>
      <c r="G139" s="47" t="s">
        <v>14</v>
      </c>
      <c r="H139" s="47" t="s">
        <v>15</v>
      </c>
      <c r="I139" s="47" t="s">
        <v>302</v>
      </c>
      <c r="J139" s="47" t="s">
        <v>17</v>
      </c>
      <c r="K139" s="47" t="s">
        <v>18</v>
      </c>
      <c r="L139" s="47" t="s">
        <v>19</v>
      </c>
      <c r="M139" s="47" t="s">
        <v>20</v>
      </c>
      <c r="N139" s="47" t="s">
        <v>21</v>
      </c>
      <c r="O139" s="62" t="s">
        <v>568</v>
      </c>
    </row>
    <row r="140" spans="2:15" s="68" customFormat="1" ht="13.8">
      <c r="C140" s="102" t="s">
        <v>8</v>
      </c>
      <c r="D140" s="103"/>
      <c r="E140" s="20"/>
      <c r="F140" s="20"/>
      <c r="G140" s="20"/>
      <c r="H140" s="20"/>
      <c r="I140" s="20"/>
      <c r="J140" s="20"/>
      <c r="K140" s="20"/>
      <c r="L140" s="20"/>
      <c r="M140" s="20"/>
      <c r="N140" s="20"/>
      <c r="O140" s="63">
        <f>G101-SUM(E140:N140)</f>
        <v>0</v>
      </c>
    </row>
    <row r="141" spans="2:15" s="68" customFormat="1" ht="17.55" customHeight="1">
      <c r="C141" s="102" t="s">
        <v>454</v>
      </c>
      <c r="D141" s="103"/>
      <c r="E141" s="20"/>
      <c r="F141" s="20"/>
      <c r="G141" s="20"/>
      <c r="H141" s="20"/>
      <c r="I141" s="20"/>
      <c r="J141" s="20"/>
      <c r="K141" s="20"/>
      <c r="L141" s="20"/>
      <c r="M141" s="20"/>
      <c r="N141" s="20"/>
      <c r="O141" s="63">
        <f t="shared" ref="O141:O146" si="3">G102-SUM(E141:N141)</f>
        <v>0</v>
      </c>
    </row>
    <row r="142" spans="2:15" s="68" customFormat="1" ht="13.8">
      <c r="C142" s="104" t="s">
        <v>455</v>
      </c>
      <c r="D142" s="105"/>
      <c r="E142" s="20"/>
      <c r="F142" s="20"/>
      <c r="G142" s="20"/>
      <c r="H142" s="20"/>
      <c r="I142" s="20"/>
      <c r="J142" s="20"/>
      <c r="K142" s="20"/>
      <c r="L142" s="20"/>
      <c r="M142" s="20"/>
      <c r="N142" s="20"/>
      <c r="O142" s="63">
        <f t="shared" si="3"/>
        <v>0</v>
      </c>
    </row>
    <row r="143" spans="2:15" s="68" customFormat="1" ht="13.8">
      <c r="C143" s="104" t="s">
        <v>456</v>
      </c>
      <c r="D143" s="105"/>
      <c r="E143" s="20"/>
      <c r="F143" s="20"/>
      <c r="G143" s="20"/>
      <c r="H143" s="20"/>
      <c r="I143" s="20"/>
      <c r="J143" s="20"/>
      <c r="K143" s="20"/>
      <c r="L143" s="20"/>
      <c r="M143" s="20"/>
      <c r="N143" s="20"/>
      <c r="O143" s="63">
        <f t="shared" si="3"/>
        <v>0</v>
      </c>
    </row>
    <row r="144" spans="2:15" s="68" customFormat="1" ht="13.8">
      <c r="C144" s="102" t="s">
        <v>9</v>
      </c>
      <c r="D144" s="103"/>
      <c r="E144" s="20"/>
      <c r="F144" s="20"/>
      <c r="G144" s="20"/>
      <c r="H144" s="20"/>
      <c r="I144" s="20"/>
      <c r="J144" s="20"/>
      <c r="K144" s="20"/>
      <c r="L144" s="20"/>
      <c r="M144" s="20"/>
      <c r="N144" s="20"/>
      <c r="O144" s="63">
        <f t="shared" si="3"/>
        <v>0</v>
      </c>
    </row>
    <row r="145" spans="2:17" s="68" customFormat="1" ht="13.8">
      <c r="C145" s="102" t="s">
        <v>555</v>
      </c>
      <c r="D145" s="103"/>
      <c r="E145" s="20"/>
      <c r="F145" s="20"/>
      <c r="G145" s="20"/>
      <c r="H145" s="20"/>
      <c r="I145" s="20"/>
      <c r="J145" s="20"/>
      <c r="K145" s="20"/>
      <c r="L145" s="20"/>
      <c r="M145" s="20"/>
      <c r="N145" s="20"/>
      <c r="O145" s="63">
        <f t="shared" si="3"/>
        <v>0</v>
      </c>
    </row>
    <row r="146" spans="2:17" s="68" customFormat="1" ht="13.8">
      <c r="C146" s="102" t="s">
        <v>11</v>
      </c>
      <c r="D146" s="103"/>
      <c r="E146" s="20"/>
      <c r="F146" s="20"/>
      <c r="G146" s="20"/>
      <c r="H146" s="20"/>
      <c r="I146" s="20"/>
      <c r="J146" s="20"/>
      <c r="K146" s="20"/>
      <c r="L146" s="20"/>
      <c r="M146" s="20"/>
      <c r="N146" s="20"/>
      <c r="O146" s="63">
        <f t="shared" si="3"/>
        <v>0</v>
      </c>
    </row>
    <row r="147" spans="2:17" s="68" customFormat="1" ht="13.8">
      <c r="C147" s="24"/>
      <c r="D147" s="24"/>
      <c r="E147" s="25"/>
      <c r="F147" s="25"/>
      <c r="G147" s="25"/>
      <c r="H147" s="25"/>
      <c r="I147" s="25"/>
      <c r="J147" s="25"/>
      <c r="K147" s="25"/>
      <c r="L147" s="25"/>
      <c r="M147" s="25"/>
      <c r="N147" s="25"/>
      <c r="O147" s="25"/>
    </row>
    <row r="148" spans="2:17" s="68" customFormat="1" ht="13.8">
      <c r="C148" s="24"/>
      <c r="D148" s="24"/>
      <c r="E148" s="25"/>
      <c r="F148" s="25"/>
      <c r="G148" s="25"/>
      <c r="H148" s="25"/>
      <c r="I148" s="25"/>
      <c r="J148" s="25"/>
      <c r="K148" s="25"/>
      <c r="L148" s="25"/>
      <c r="M148" s="25"/>
      <c r="N148" s="25"/>
      <c r="O148" s="25"/>
    </row>
    <row r="149" spans="2:17">
      <c r="B149" s="45" t="s">
        <v>386</v>
      </c>
      <c r="C149" s="3" t="s">
        <v>680</v>
      </c>
      <c r="D149" s="3"/>
    </row>
    <row r="150" spans="2:17" s="68" customFormat="1" ht="23.25" customHeight="1">
      <c r="C150" s="123" t="s">
        <v>569</v>
      </c>
      <c r="D150" s="123"/>
      <c r="E150" s="123"/>
      <c r="F150" s="123"/>
      <c r="G150" s="123"/>
      <c r="H150" s="123"/>
      <c r="I150" s="123"/>
      <c r="J150" s="123"/>
      <c r="K150" s="123"/>
      <c r="L150" s="123"/>
      <c r="M150" s="123"/>
      <c r="N150" s="123"/>
      <c r="O150" s="123"/>
      <c r="P150" s="123"/>
      <c r="Q150" s="123"/>
    </row>
    <row r="151" spans="2:17" s="68" customFormat="1" ht="13.8"/>
    <row r="152" spans="2:17" s="68" customFormat="1" ht="13.8">
      <c r="C152" s="14" t="s">
        <v>312</v>
      </c>
      <c r="D152" s="51"/>
      <c r="G152" s="14"/>
    </row>
    <row r="153" spans="2:17" s="68" customFormat="1" ht="13.8">
      <c r="C153" s="57" t="s">
        <v>465</v>
      </c>
      <c r="D153" s="51"/>
    </row>
    <row r="154" spans="2:17" s="68" customFormat="1" ht="13.8">
      <c r="C154" s="56" t="s">
        <v>347</v>
      </c>
      <c r="D154" s="51"/>
    </row>
    <row r="155" spans="2:17" s="68" customFormat="1" ht="13.8">
      <c r="C155" s="56" t="s">
        <v>466</v>
      </c>
      <c r="D155" s="51"/>
    </row>
    <row r="156" spans="2:17" s="68" customFormat="1" ht="13.8">
      <c r="C156" s="14" t="s">
        <v>313</v>
      </c>
      <c r="D156" s="51"/>
      <c r="G156" s="14"/>
    </row>
    <row r="157" spans="2:17" s="68" customFormat="1" ht="13.8">
      <c r="C157" s="58" t="s">
        <v>573</v>
      </c>
      <c r="D157" s="51"/>
      <c r="G157" s="14"/>
    </row>
    <row r="158" spans="2:17" s="68" customFormat="1" ht="13.8">
      <c r="C158" s="14" t="s">
        <v>314</v>
      </c>
      <c r="D158" s="51"/>
      <c r="G158" s="14"/>
    </row>
    <row r="159" spans="2:17" s="68" customFormat="1" ht="13.8">
      <c r="B159" s="92"/>
      <c r="C159" s="15" t="s">
        <v>450</v>
      </c>
      <c r="D159" s="137"/>
      <c r="E159" s="137"/>
      <c r="F159" s="137"/>
      <c r="G159" s="137"/>
    </row>
    <row r="160" spans="2:17" s="68" customFormat="1" ht="13.8">
      <c r="C160" s="72"/>
      <c r="D160" s="72"/>
    </row>
    <row r="161" spans="2:17" s="68" customFormat="1" ht="13.8">
      <c r="C161" s="22"/>
      <c r="D161" s="22"/>
    </row>
    <row r="162" spans="2:17">
      <c r="B162" s="45" t="s">
        <v>387</v>
      </c>
      <c r="C162" s="1" t="s">
        <v>321</v>
      </c>
      <c r="D162" s="3"/>
    </row>
    <row r="163" spans="2:17" s="68" customFormat="1" ht="13.8">
      <c r="C163" s="23" t="s">
        <v>570</v>
      </c>
      <c r="D163" s="23"/>
    </row>
    <row r="164" spans="2:17" s="68" customFormat="1" ht="13.8">
      <c r="C164" s="11" t="s">
        <v>528</v>
      </c>
      <c r="D164" s="11"/>
    </row>
    <row r="165" spans="2:17" s="68" customFormat="1" ht="40.799999999999997">
      <c r="C165" s="108"/>
      <c r="D165" s="109"/>
      <c r="E165" s="47" t="s">
        <v>571</v>
      </c>
      <c r="F165" s="47" t="s">
        <v>13</v>
      </c>
      <c r="G165" s="47" t="s">
        <v>14</v>
      </c>
      <c r="H165" s="47" t="s">
        <v>15</v>
      </c>
      <c r="I165" s="47" t="s">
        <v>572</v>
      </c>
      <c r="J165" s="47" t="s">
        <v>17</v>
      </c>
      <c r="K165" s="47" t="s">
        <v>18</v>
      </c>
      <c r="L165" s="47" t="s">
        <v>19</v>
      </c>
      <c r="M165" s="47" t="s">
        <v>20</v>
      </c>
      <c r="N165" s="47" t="s">
        <v>21</v>
      </c>
      <c r="O165" s="62" t="s">
        <v>568</v>
      </c>
    </row>
    <row r="166" spans="2:17" s="68" customFormat="1" ht="13.8">
      <c r="C166" s="102" t="s">
        <v>8</v>
      </c>
      <c r="D166" s="103"/>
      <c r="E166" s="20"/>
      <c r="F166" s="20"/>
      <c r="G166" s="20"/>
      <c r="H166" s="20"/>
      <c r="I166" s="20"/>
      <c r="J166" s="20"/>
      <c r="K166" s="20"/>
      <c r="L166" s="20"/>
      <c r="M166" s="20"/>
      <c r="N166" s="20"/>
      <c r="O166" s="63">
        <f>(F101+H101+I101)-SUM(E166:N166)</f>
        <v>0</v>
      </c>
    </row>
    <row r="167" spans="2:17" s="68" customFormat="1" ht="17.55" customHeight="1">
      <c r="C167" s="102" t="s">
        <v>454</v>
      </c>
      <c r="D167" s="103"/>
      <c r="E167" s="20"/>
      <c r="F167" s="20"/>
      <c r="G167" s="20"/>
      <c r="H167" s="20"/>
      <c r="I167" s="20"/>
      <c r="J167" s="20"/>
      <c r="K167" s="20"/>
      <c r="L167" s="20"/>
      <c r="M167" s="20"/>
      <c r="N167" s="20"/>
      <c r="O167" s="63">
        <f t="shared" ref="O167:O172" si="4">(F102+H102+I102)-SUM(E167:N167)</f>
        <v>0</v>
      </c>
    </row>
    <row r="168" spans="2:17" s="68" customFormat="1" ht="13.8">
      <c r="C168" s="104" t="s">
        <v>455</v>
      </c>
      <c r="D168" s="105"/>
      <c r="E168" s="20"/>
      <c r="F168" s="20"/>
      <c r="G168" s="20"/>
      <c r="H168" s="20"/>
      <c r="I168" s="20"/>
      <c r="J168" s="20"/>
      <c r="K168" s="20"/>
      <c r="L168" s="20"/>
      <c r="M168" s="20"/>
      <c r="N168" s="20"/>
      <c r="O168" s="63">
        <f t="shared" si="4"/>
        <v>0</v>
      </c>
    </row>
    <row r="169" spans="2:17" s="68" customFormat="1" ht="13.8">
      <c r="C169" s="104" t="s">
        <v>456</v>
      </c>
      <c r="D169" s="105"/>
      <c r="E169" s="20"/>
      <c r="F169" s="20"/>
      <c r="G169" s="20"/>
      <c r="H169" s="20"/>
      <c r="I169" s="20"/>
      <c r="J169" s="20"/>
      <c r="K169" s="20"/>
      <c r="L169" s="20"/>
      <c r="M169" s="20"/>
      <c r="N169" s="20"/>
      <c r="O169" s="63">
        <f t="shared" si="4"/>
        <v>0</v>
      </c>
    </row>
    <row r="170" spans="2:17" s="68" customFormat="1" ht="13.8">
      <c r="C170" s="102" t="s">
        <v>9</v>
      </c>
      <c r="D170" s="103"/>
      <c r="E170" s="20"/>
      <c r="F170" s="20"/>
      <c r="G170" s="20"/>
      <c r="H170" s="20"/>
      <c r="I170" s="20"/>
      <c r="J170" s="20"/>
      <c r="K170" s="20"/>
      <c r="L170" s="20"/>
      <c r="M170" s="20"/>
      <c r="N170" s="20"/>
      <c r="O170" s="63">
        <f t="shared" si="4"/>
        <v>0</v>
      </c>
    </row>
    <row r="171" spans="2:17" s="68" customFormat="1" ht="13.8">
      <c r="C171" s="102" t="s">
        <v>555</v>
      </c>
      <c r="D171" s="103"/>
      <c r="E171" s="20"/>
      <c r="F171" s="20"/>
      <c r="G171" s="20"/>
      <c r="H171" s="20"/>
      <c r="I171" s="20"/>
      <c r="J171" s="20"/>
      <c r="K171" s="20"/>
      <c r="L171" s="20"/>
      <c r="M171" s="20"/>
      <c r="N171" s="20"/>
      <c r="O171" s="63">
        <f t="shared" si="4"/>
        <v>0</v>
      </c>
    </row>
    <row r="172" spans="2:17" s="68" customFormat="1" ht="13.8">
      <c r="C172" s="102" t="s">
        <v>11</v>
      </c>
      <c r="D172" s="103"/>
      <c r="E172" s="20"/>
      <c r="F172" s="20"/>
      <c r="G172" s="20"/>
      <c r="H172" s="20"/>
      <c r="I172" s="20"/>
      <c r="J172" s="20"/>
      <c r="K172" s="20"/>
      <c r="L172" s="20"/>
      <c r="M172" s="20"/>
      <c r="N172" s="20"/>
      <c r="O172" s="63">
        <f t="shared" si="4"/>
        <v>0</v>
      </c>
    </row>
    <row r="173" spans="2:17" s="68" customFormat="1" ht="13.8">
      <c r="C173" s="24"/>
      <c r="D173" s="24"/>
      <c r="E173" s="25"/>
      <c r="F173" s="25"/>
      <c r="G173" s="25"/>
      <c r="H173" s="25"/>
      <c r="I173" s="25"/>
      <c r="J173" s="25"/>
      <c r="K173" s="25"/>
      <c r="L173" s="25"/>
      <c r="M173" s="25"/>
      <c r="N173" s="25"/>
      <c r="O173" s="25"/>
    </row>
    <row r="174" spans="2:17" s="68" customFormat="1" ht="13.8">
      <c r="C174" s="22"/>
      <c r="D174" s="22"/>
    </row>
    <row r="175" spans="2:17">
      <c r="B175" s="45" t="s">
        <v>388</v>
      </c>
      <c r="C175" s="3" t="s">
        <v>575</v>
      </c>
      <c r="D175" s="3"/>
    </row>
    <row r="176" spans="2:17" s="68" customFormat="1" ht="23.25" customHeight="1">
      <c r="C176" s="123" t="s">
        <v>569</v>
      </c>
      <c r="D176" s="123"/>
      <c r="E176" s="123"/>
      <c r="F176" s="123"/>
      <c r="G176" s="123"/>
      <c r="H176" s="123"/>
      <c r="I176" s="123"/>
      <c r="J176" s="123"/>
      <c r="K176" s="123"/>
      <c r="L176" s="123"/>
      <c r="M176" s="123"/>
      <c r="N176" s="123"/>
      <c r="O176" s="123"/>
      <c r="P176" s="123"/>
      <c r="Q176" s="123"/>
    </row>
    <row r="177" spans="2:7" s="68" customFormat="1" ht="13.8"/>
    <row r="178" spans="2:7" s="68" customFormat="1" ht="13.8">
      <c r="C178" s="14" t="s">
        <v>312</v>
      </c>
      <c r="D178" s="51"/>
      <c r="G178" s="14"/>
    </row>
    <row r="179" spans="2:7" s="68" customFormat="1" ht="13.8">
      <c r="C179" s="57" t="s">
        <v>465</v>
      </c>
      <c r="D179" s="51"/>
    </row>
    <row r="180" spans="2:7" s="68" customFormat="1" ht="13.8">
      <c r="C180" s="56" t="s">
        <v>347</v>
      </c>
      <c r="D180" s="51"/>
    </row>
    <row r="181" spans="2:7" s="68" customFormat="1" ht="13.8">
      <c r="C181" s="56" t="s">
        <v>466</v>
      </c>
      <c r="D181" s="51"/>
    </row>
    <row r="182" spans="2:7" s="68" customFormat="1" ht="13.8">
      <c r="C182" s="14" t="s">
        <v>313</v>
      </c>
      <c r="D182" s="51"/>
      <c r="G182" s="14"/>
    </row>
    <row r="183" spans="2:7" s="68" customFormat="1" ht="13.8">
      <c r="C183" s="58" t="s">
        <v>573</v>
      </c>
      <c r="D183" s="51"/>
      <c r="G183" s="14"/>
    </row>
    <row r="184" spans="2:7" s="68" customFormat="1" ht="13.8">
      <c r="C184" s="14" t="s">
        <v>314</v>
      </c>
      <c r="D184" s="51"/>
      <c r="G184" s="14"/>
    </row>
    <row r="185" spans="2:7" s="68" customFormat="1" ht="13.8">
      <c r="B185" s="92"/>
      <c r="C185" s="15" t="s">
        <v>450</v>
      </c>
      <c r="D185" s="137"/>
      <c r="E185" s="137"/>
      <c r="F185" s="137"/>
      <c r="G185" s="137"/>
    </row>
    <row r="186" spans="2:7" s="68" customFormat="1" ht="13.8">
      <c r="B186" s="92"/>
    </row>
    <row r="187" spans="2:7" s="68" customFormat="1" ht="13.8">
      <c r="B187" s="92"/>
    </row>
    <row r="188" spans="2:7">
      <c r="B188" s="45" t="s">
        <v>389</v>
      </c>
      <c r="C188" s="3" t="s">
        <v>576</v>
      </c>
      <c r="D188" s="3"/>
    </row>
    <row r="189" spans="2:7" s="68" customFormat="1" ht="13.8">
      <c r="C189" s="11" t="s">
        <v>303</v>
      </c>
      <c r="D189" s="11"/>
    </row>
    <row r="190" spans="2:7" s="68" customFormat="1" ht="13.8"/>
    <row r="191" spans="2:7" s="68" customFormat="1" ht="13.8">
      <c r="C191" s="14" t="s">
        <v>312</v>
      </c>
      <c r="D191" s="51"/>
    </row>
    <row r="192" spans="2:7" s="68" customFormat="1" ht="13.8">
      <c r="C192" s="57" t="s">
        <v>465</v>
      </c>
      <c r="D192" s="51"/>
    </row>
    <row r="193" spans="2:22" s="68" customFormat="1" ht="13.8">
      <c r="C193" s="56" t="s">
        <v>347</v>
      </c>
      <c r="D193" s="51"/>
    </row>
    <row r="194" spans="2:22" s="68" customFormat="1" ht="13.8">
      <c r="C194" s="56" t="s">
        <v>466</v>
      </c>
      <c r="D194" s="51"/>
    </row>
    <row r="195" spans="2:22" s="68" customFormat="1" ht="13.8">
      <c r="C195" s="14" t="s">
        <v>313</v>
      </c>
      <c r="D195" s="51"/>
    </row>
    <row r="196" spans="2:22" s="68" customFormat="1" ht="13.8">
      <c r="C196" s="58" t="s">
        <v>573</v>
      </c>
      <c r="D196" s="51"/>
    </row>
    <row r="197" spans="2:22" s="68" customFormat="1" ht="13.8">
      <c r="C197" s="14" t="s">
        <v>314</v>
      </c>
      <c r="D197" s="51"/>
    </row>
    <row r="198" spans="2:22" s="68" customFormat="1" ht="13.8">
      <c r="C198" s="72"/>
      <c r="D198" s="72"/>
    </row>
    <row r="199" spans="2:22" s="68" customFormat="1" ht="13.8">
      <c r="C199" s="72"/>
      <c r="D199" s="72"/>
    </row>
    <row r="200" spans="2:22" s="68" customFormat="1" ht="15.6">
      <c r="B200" s="110" t="s">
        <v>529</v>
      </c>
      <c r="C200" s="110"/>
      <c r="D200" s="110"/>
      <c r="E200" s="110"/>
      <c r="F200" s="110"/>
      <c r="G200" s="110"/>
      <c r="H200" s="110"/>
      <c r="I200" s="110"/>
      <c r="J200" s="110"/>
      <c r="K200" s="110"/>
      <c r="L200" s="110"/>
      <c r="M200" s="110"/>
      <c r="N200" s="110"/>
      <c r="O200" s="110"/>
      <c r="P200" s="110"/>
      <c r="Q200" s="110"/>
      <c r="R200" s="110"/>
      <c r="S200" s="10"/>
      <c r="T200" s="10"/>
      <c r="U200" s="10"/>
      <c r="V200" s="10"/>
    </row>
    <row r="202" spans="2:22">
      <c r="B202" s="45" t="s">
        <v>390</v>
      </c>
      <c r="C202" s="3" t="s">
        <v>577</v>
      </c>
      <c r="D202" s="3"/>
    </row>
    <row r="203" spans="2:22" s="68" customFormat="1" ht="13.8">
      <c r="C203" s="23" t="s">
        <v>578</v>
      </c>
      <c r="D203" s="23"/>
    </row>
    <row r="204" spans="2:22" s="68" customFormat="1" thickBot="1">
      <c r="C204" s="26"/>
      <c r="D204" s="26"/>
    </row>
    <row r="205" spans="2:22" s="68" customFormat="1" ht="20.399999999999999">
      <c r="C205" s="66" t="s">
        <v>579</v>
      </c>
      <c r="D205" s="65">
        <f>D56-SUM(D206:D244,H205:H244,L205:L244,P205:P244,T205:T242)</f>
        <v>0</v>
      </c>
      <c r="F205" s="27" t="s">
        <v>114</v>
      </c>
      <c r="G205" s="73"/>
      <c r="H205" s="28"/>
      <c r="J205" s="27" t="s">
        <v>154</v>
      </c>
      <c r="K205" s="73"/>
      <c r="L205" s="28"/>
      <c r="N205" s="27" t="s">
        <v>194</v>
      </c>
      <c r="O205" s="73"/>
      <c r="P205" s="28"/>
      <c r="R205" s="27" t="s">
        <v>234</v>
      </c>
      <c r="S205" s="67"/>
      <c r="T205" s="28"/>
    </row>
    <row r="206" spans="2:22" s="68" customFormat="1" ht="13.8">
      <c r="C206" s="74" t="s">
        <v>75</v>
      </c>
      <c r="D206" s="29"/>
      <c r="F206" s="75" t="s">
        <v>115</v>
      </c>
      <c r="G206" s="17"/>
      <c r="H206" s="29"/>
      <c r="J206" s="75" t="s">
        <v>155</v>
      </c>
      <c r="K206" s="17"/>
      <c r="L206" s="29"/>
      <c r="N206" s="75" t="s">
        <v>195</v>
      </c>
      <c r="O206" s="17"/>
      <c r="P206" s="29"/>
      <c r="R206" s="75" t="s">
        <v>235</v>
      </c>
      <c r="S206" s="17"/>
      <c r="T206" s="29"/>
    </row>
    <row r="207" spans="2:22" s="68" customFormat="1" ht="13.8">
      <c r="C207" s="75" t="s">
        <v>76</v>
      </c>
      <c r="D207" s="29"/>
      <c r="F207" s="75" t="s">
        <v>116</v>
      </c>
      <c r="G207" s="17"/>
      <c r="H207" s="29"/>
      <c r="J207" s="75" t="s">
        <v>156</v>
      </c>
      <c r="K207" s="17"/>
      <c r="L207" s="29"/>
      <c r="N207" s="75" t="s">
        <v>196</v>
      </c>
      <c r="O207" s="17"/>
      <c r="P207" s="29"/>
      <c r="R207" s="75" t="s">
        <v>236</v>
      </c>
      <c r="S207" s="17"/>
      <c r="T207" s="29"/>
    </row>
    <row r="208" spans="2:22" s="68" customFormat="1" ht="13.8">
      <c r="C208" s="75" t="s">
        <v>77</v>
      </c>
      <c r="D208" s="29"/>
      <c r="F208" s="75" t="s">
        <v>117</v>
      </c>
      <c r="G208" s="17"/>
      <c r="H208" s="29"/>
      <c r="J208" s="75" t="s">
        <v>157</v>
      </c>
      <c r="K208" s="17"/>
      <c r="L208" s="29"/>
      <c r="N208" s="75" t="s">
        <v>197</v>
      </c>
      <c r="O208" s="17"/>
      <c r="P208" s="29"/>
      <c r="R208" s="75" t="s">
        <v>237</v>
      </c>
      <c r="S208" s="17"/>
      <c r="T208" s="29"/>
    </row>
    <row r="209" spans="3:20" s="68" customFormat="1" ht="13.8">
      <c r="C209" s="75" t="s">
        <v>78</v>
      </c>
      <c r="D209" s="29"/>
      <c r="F209" s="75" t="s">
        <v>118</v>
      </c>
      <c r="G209" s="17"/>
      <c r="H209" s="29"/>
      <c r="J209" s="75" t="s">
        <v>158</v>
      </c>
      <c r="K209" s="17"/>
      <c r="L209" s="29"/>
      <c r="N209" s="75" t="s">
        <v>198</v>
      </c>
      <c r="O209" s="17"/>
      <c r="P209" s="29"/>
      <c r="R209" s="75" t="s">
        <v>238</v>
      </c>
      <c r="S209" s="17"/>
      <c r="T209" s="29"/>
    </row>
    <row r="210" spans="3:20" s="68" customFormat="1" ht="13.8">
      <c r="C210" s="75" t="s">
        <v>79</v>
      </c>
      <c r="D210" s="29"/>
      <c r="F210" s="75" t="s">
        <v>119</v>
      </c>
      <c r="G210" s="17"/>
      <c r="H210" s="29"/>
      <c r="J210" s="75" t="s">
        <v>159</v>
      </c>
      <c r="K210" s="17"/>
      <c r="L210" s="29"/>
      <c r="N210" s="75" t="s">
        <v>199</v>
      </c>
      <c r="O210" s="17"/>
      <c r="P210" s="29"/>
      <c r="R210" s="75" t="s">
        <v>239</v>
      </c>
      <c r="S210" s="17"/>
      <c r="T210" s="29"/>
    </row>
    <row r="211" spans="3:20" s="68" customFormat="1" ht="13.8">
      <c r="C211" s="75" t="s">
        <v>80</v>
      </c>
      <c r="D211" s="29"/>
      <c r="F211" s="75" t="s">
        <v>120</v>
      </c>
      <c r="G211" s="17"/>
      <c r="H211" s="29"/>
      <c r="J211" s="75" t="s">
        <v>160</v>
      </c>
      <c r="K211" s="17"/>
      <c r="L211" s="29"/>
      <c r="N211" s="75" t="s">
        <v>200</v>
      </c>
      <c r="O211" s="17"/>
      <c r="P211" s="29"/>
      <c r="R211" s="75" t="s">
        <v>240</v>
      </c>
      <c r="S211" s="17"/>
      <c r="T211" s="29"/>
    </row>
    <row r="212" spans="3:20" s="68" customFormat="1" ht="13.8">
      <c r="C212" s="75" t="s">
        <v>81</v>
      </c>
      <c r="D212" s="29"/>
      <c r="F212" s="75" t="s">
        <v>121</v>
      </c>
      <c r="G212" s="17"/>
      <c r="H212" s="29"/>
      <c r="J212" s="75" t="s">
        <v>161</v>
      </c>
      <c r="K212" s="17"/>
      <c r="L212" s="29"/>
      <c r="N212" s="75" t="s">
        <v>201</v>
      </c>
      <c r="O212" s="17"/>
      <c r="P212" s="29"/>
      <c r="R212" s="75" t="s">
        <v>241</v>
      </c>
      <c r="S212" s="17"/>
      <c r="T212" s="29"/>
    </row>
    <row r="213" spans="3:20" s="68" customFormat="1" ht="13.8">
      <c r="C213" s="75" t="s">
        <v>82</v>
      </c>
      <c r="D213" s="29"/>
      <c r="F213" s="75" t="s">
        <v>122</v>
      </c>
      <c r="G213" s="17"/>
      <c r="H213" s="29"/>
      <c r="J213" s="75" t="s">
        <v>162</v>
      </c>
      <c r="K213" s="17"/>
      <c r="L213" s="29"/>
      <c r="N213" s="75" t="s">
        <v>202</v>
      </c>
      <c r="O213" s="17"/>
      <c r="P213" s="29"/>
      <c r="R213" s="75" t="s">
        <v>242</v>
      </c>
      <c r="S213" s="17"/>
      <c r="T213" s="29"/>
    </row>
    <row r="214" spans="3:20" s="68" customFormat="1" ht="13.8">
      <c r="C214" s="75" t="s">
        <v>83</v>
      </c>
      <c r="D214" s="29"/>
      <c r="F214" s="75" t="s">
        <v>123</v>
      </c>
      <c r="G214" s="17"/>
      <c r="H214" s="29"/>
      <c r="J214" s="75" t="s">
        <v>163</v>
      </c>
      <c r="K214" s="17"/>
      <c r="L214" s="29"/>
      <c r="N214" s="75" t="s">
        <v>203</v>
      </c>
      <c r="O214" s="17"/>
      <c r="P214" s="29"/>
      <c r="R214" s="75" t="s">
        <v>243</v>
      </c>
      <c r="S214" s="17"/>
      <c r="T214" s="29"/>
    </row>
    <row r="215" spans="3:20" s="68" customFormat="1" ht="13.8">
      <c r="C215" s="75" t="s">
        <v>84</v>
      </c>
      <c r="D215" s="29"/>
      <c r="F215" s="75" t="s">
        <v>124</v>
      </c>
      <c r="G215" s="17"/>
      <c r="H215" s="29"/>
      <c r="J215" s="75" t="s">
        <v>164</v>
      </c>
      <c r="K215" s="17"/>
      <c r="L215" s="29"/>
      <c r="N215" s="75" t="s">
        <v>204</v>
      </c>
      <c r="O215" s="17"/>
      <c r="P215" s="29"/>
      <c r="R215" s="75" t="s">
        <v>244</v>
      </c>
      <c r="S215" s="17"/>
      <c r="T215" s="29"/>
    </row>
    <row r="216" spans="3:20" s="68" customFormat="1" ht="13.8">
      <c r="C216" s="75" t="s">
        <v>85</v>
      </c>
      <c r="D216" s="29"/>
      <c r="F216" s="75" t="s">
        <v>125</v>
      </c>
      <c r="G216" s="17"/>
      <c r="H216" s="29"/>
      <c r="J216" s="75" t="s">
        <v>165</v>
      </c>
      <c r="K216" s="17"/>
      <c r="L216" s="29"/>
      <c r="N216" s="75" t="s">
        <v>205</v>
      </c>
      <c r="O216" s="17"/>
      <c r="P216" s="29"/>
      <c r="R216" s="75" t="s">
        <v>245</v>
      </c>
      <c r="S216" s="17"/>
      <c r="T216" s="29"/>
    </row>
    <row r="217" spans="3:20" s="68" customFormat="1" ht="13.8">
      <c r="C217" s="75" t="s">
        <v>86</v>
      </c>
      <c r="D217" s="29"/>
      <c r="F217" s="75" t="s">
        <v>126</v>
      </c>
      <c r="G217" s="17"/>
      <c r="H217" s="29"/>
      <c r="J217" s="75" t="s">
        <v>166</v>
      </c>
      <c r="K217" s="17"/>
      <c r="L217" s="29"/>
      <c r="N217" s="75" t="s">
        <v>206</v>
      </c>
      <c r="O217" s="17"/>
      <c r="P217" s="29"/>
      <c r="R217" s="75" t="s">
        <v>246</v>
      </c>
      <c r="S217" s="17"/>
      <c r="T217" s="29"/>
    </row>
    <row r="218" spans="3:20" s="68" customFormat="1" ht="13.8">
      <c r="C218" s="75" t="s">
        <v>87</v>
      </c>
      <c r="D218" s="29"/>
      <c r="F218" s="75" t="s">
        <v>127</v>
      </c>
      <c r="G218" s="17"/>
      <c r="H218" s="29"/>
      <c r="J218" s="75" t="s">
        <v>167</v>
      </c>
      <c r="K218" s="17"/>
      <c r="L218" s="29"/>
      <c r="N218" s="75" t="s">
        <v>207</v>
      </c>
      <c r="O218" s="17"/>
      <c r="P218" s="29"/>
      <c r="R218" s="75" t="s">
        <v>247</v>
      </c>
      <c r="S218" s="17"/>
      <c r="T218" s="29"/>
    </row>
    <row r="219" spans="3:20" s="68" customFormat="1" ht="13.8">
      <c r="C219" s="75" t="s">
        <v>88</v>
      </c>
      <c r="D219" s="29"/>
      <c r="F219" s="75" t="s">
        <v>128</v>
      </c>
      <c r="G219" s="17"/>
      <c r="H219" s="29"/>
      <c r="J219" s="75" t="s">
        <v>168</v>
      </c>
      <c r="K219" s="17"/>
      <c r="L219" s="29"/>
      <c r="N219" s="75" t="s">
        <v>208</v>
      </c>
      <c r="O219" s="17"/>
      <c r="P219" s="29"/>
      <c r="R219" s="75" t="s">
        <v>248</v>
      </c>
      <c r="S219" s="17"/>
      <c r="T219" s="29"/>
    </row>
    <row r="220" spans="3:20" s="68" customFormat="1" ht="13.8">
      <c r="C220" s="75" t="s">
        <v>89</v>
      </c>
      <c r="D220" s="29"/>
      <c r="F220" s="75" t="s">
        <v>129</v>
      </c>
      <c r="G220" s="17"/>
      <c r="H220" s="29"/>
      <c r="J220" s="75" t="s">
        <v>169</v>
      </c>
      <c r="K220" s="17"/>
      <c r="L220" s="29"/>
      <c r="N220" s="75" t="s">
        <v>209</v>
      </c>
      <c r="O220" s="17"/>
      <c r="P220" s="29"/>
      <c r="R220" s="75" t="s">
        <v>249</v>
      </c>
      <c r="S220" s="17"/>
      <c r="T220" s="29"/>
    </row>
    <row r="221" spans="3:20" s="68" customFormat="1" ht="13.8">
      <c r="C221" s="75" t="s">
        <v>90</v>
      </c>
      <c r="D221" s="29"/>
      <c r="F221" s="75" t="s">
        <v>130</v>
      </c>
      <c r="G221" s="17"/>
      <c r="H221" s="29"/>
      <c r="J221" s="75" t="s">
        <v>170</v>
      </c>
      <c r="K221" s="17"/>
      <c r="L221" s="29"/>
      <c r="N221" s="75" t="s">
        <v>210</v>
      </c>
      <c r="O221" s="17"/>
      <c r="P221" s="29"/>
      <c r="R221" s="75" t="s">
        <v>250</v>
      </c>
      <c r="S221" s="17"/>
      <c r="T221" s="29"/>
    </row>
    <row r="222" spans="3:20" s="68" customFormat="1" ht="13.8">
      <c r="C222" s="75" t="s">
        <v>91</v>
      </c>
      <c r="D222" s="29"/>
      <c r="F222" s="75" t="s">
        <v>131</v>
      </c>
      <c r="G222" s="17"/>
      <c r="H222" s="29"/>
      <c r="J222" s="75" t="s">
        <v>171</v>
      </c>
      <c r="K222" s="17"/>
      <c r="L222" s="29"/>
      <c r="N222" s="75" t="s">
        <v>211</v>
      </c>
      <c r="O222" s="17"/>
      <c r="P222" s="29"/>
      <c r="R222" s="75" t="s">
        <v>251</v>
      </c>
      <c r="S222" s="17"/>
      <c r="T222" s="29"/>
    </row>
    <row r="223" spans="3:20" s="68" customFormat="1" ht="13.8">
      <c r="C223" s="75" t="s">
        <v>92</v>
      </c>
      <c r="D223" s="29"/>
      <c r="F223" s="75" t="s">
        <v>132</v>
      </c>
      <c r="G223" s="17"/>
      <c r="H223" s="29"/>
      <c r="J223" s="75" t="s">
        <v>172</v>
      </c>
      <c r="K223" s="17"/>
      <c r="L223" s="29"/>
      <c r="N223" s="75" t="s">
        <v>212</v>
      </c>
      <c r="O223" s="17"/>
      <c r="P223" s="29"/>
      <c r="R223" s="75" t="s">
        <v>252</v>
      </c>
      <c r="S223" s="17"/>
      <c r="T223" s="29"/>
    </row>
    <row r="224" spans="3:20" s="68" customFormat="1" ht="13.8">
      <c r="C224" s="75" t="s">
        <v>93</v>
      </c>
      <c r="D224" s="29"/>
      <c r="F224" s="75" t="s">
        <v>133</v>
      </c>
      <c r="G224" s="17"/>
      <c r="H224" s="29"/>
      <c r="J224" s="75" t="s">
        <v>173</v>
      </c>
      <c r="K224" s="17"/>
      <c r="L224" s="29"/>
      <c r="N224" s="75" t="s">
        <v>213</v>
      </c>
      <c r="O224" s="17"/>
      <c r="P224" s="29"/>
      <c r="R224" s="75" t="s">
        <v>253</v>
      </c>
      <c r="S224" s="17"/>
      <c r="T224" s="29"/>
    </row>
    <row r="225" spans="3:20" s="68" customFormat="1" ht="13.8">
      <c r="C225" s="75" t="s">
        <v>94</v>
      </c>
      <c r="D225" s="29"/>
      <c r="F225" s="75" t="s">
        <v>134</v>
      </c>
      <c r="G225" s="17"/>
      <c r="H225" s="29"/>
      <c r="J225" s="75" t="s">
        <v>174</v>
      </c>
      <c r="K225" s="17"/>
      <c r="L225" s="29"/>
      <c r="N225" s="75" t="s">
        <v>214</v>
      </c>
      <c r="O225" s="17"/>
      <c r="P225" s="29"/>
      <c r="R225" s="75" t="s">
        <v>254</v>
      </c>
      <c r="S225" s="17"/>
      <c r="T225" s="29"/>
    </row>
    <row r="226" spans="3:20" s="68" customFormat="1" ht="13.8">
      <c r="C226" s="75" t="s">
        <v>95</v>
      </c>
      <c r="D226" s="29"/>
      <c r="F226" s="75" t="s">
        <v>135</v>
      </c>
      <c r="G226" s="17"/>
      <c r="H226" s="29"/>
      <c r="J226" s="75" t="s">
        <v>175</v>
      </c>
      <c r="K226" s="17"/>
      <c r="L226" s="29"/>
      <c r="N226" s="75" t="s">
        <v>215</v>
      </c>
      <c r="O226" s="17"/>
      <c r="P226" s="29"/>
      <c r="R226" s="75" t="s">
        <v>255</v>
      </c>
      <c r="S226" s="17"/>
      <c r="T226" s="29"/>
    </row>
    <row r="227" spans="3:20" s="68" customFormat="1" ht="13.8">
      <c r="C227" s="75" t="s">
        <v>96</v>
      </c>
      <c r="D227" s="29"/>
      <c r="F227" s="75" t="s">
        <v>136</v>
      </c>
      <c r="G227" s="17"/>
      <c r="H227" s="29"/>
      <c r="J227" s="75" t="s">
        <v>176</v>
      </c>
      <c r="K227" s="17"/>
      <c r="L227" s="29"/>
      <c r="N227" s="75" t="s">
        <v>216</v>
      </c>
      <c r="O227" s="17"/>
      <c r="P227" s="29"/>
      <c r="R227" s="75" t="s">
        <v>256</v>
      </c>
      <c r="S227" s="17"/>
      <c r="T227" s="29"/>
    </row>
    <row r="228" spans="3:20" s="68" customFormat="1" ht="13.8">
      <c r="C228" s="75" t="s">
        <v>97</v>
      </c>
      <c r="D228" s="29"/>
      <c r="F228" s="75" t="s">
        <v>137</v>
      </c>
      <c r="G228" s="17"/>
      <c r="H228" s="29"/>
      <c r="J228" s="75" t="s">
        <v>177</v>
      </c>
      <c r="K228" s="17"/>
      <c r="L228" s="29"/>
      <c r="N228" s="75" t="s">
        <v>217</v>
      </c>
      <c r="O228" s="17"/>
      <c r="P228" s="29"/>
      <c r="R228" s="75" t="s">
        <v>257</v>
      </c>
      <c r="S228" s="17"/>
      <c r="T228" s="29"/>
    </row>
    <row r="229" spans="3:20" s="68" customFormat="1" ht="13.8">
      <c r="C229" s="75" t="s">
        <v>98</v>
      </c>
      <c r="D229" s="29"/>
      <c r="F229" s="75" t="s">
        <v>138</v>
      </c>
      <c r="G229" s="17"/>
      <c r="H229" s="29"/>
      <c r="J229" s="75" t="s">
        <v>178</v>
      </c>
      <c r="K229" s="17"/>
      <c r="L229" s="29"/>
      <c r="N229" s="75" t="s">
        <v>218</v>
      </c>
      <c r="O229" s="17"/>
      <c r="P229" s="29"/>
      <c r="R229" s="75" t="s">
        <v>258</v>
      </c>
      <c r="S229" s="17"/>
      <c r="T229" s="29"/>
    </row>
    <row r="230" spans="3:20" s="68" customFormat="1" ht="13.8">
      <c r="C230" s="75" t="s">
        <v>99</v>
      </c>
      <c r="D230" s="29"/>
      <c r="F230" s="75" t="s">
        <v>139</v>
      </c>
      <c r="G230" s="17"/>
      <c r="H230" s="29"/>
      <c r="J230" s="75" t="s">
        <v>179</v>
      </c>
      <c r="K230" s="17"/>
      <c r="L230" s="29"/>
      <c r="N230" s="75" t="s">
        <v>219</v>
      </c>
      <c r="O230" s="17"/>
      <c r="P230" s="29"/>
      <c r="R230" s="75" t="s">
        <v>259</v>
      </c>
      <c r="S230" s="17"/>
      <c r="T230" s="29"/>
    </row>
    <row r="231" spans="3:20" s="68" customFormat="1" ht="13.8">
      <c r="C231" s="75" t="s">
        <v>100</v>
      </c>
      <c r="D231" s="29"/>
      <c r="F231" s="75" t="s">
        <v>140</v>
      </c>
      <c r="G231" s="17"/>
      <c r="H231" s="29"/>
      <c r="J231" s="75" t="s">
        <v>180</v>
      </c>
      <c r="K231" s="17"/>
      <c r="L231" s="29"/>
      <c r="N231" s="75" t="s">
        <v>220</v>
      </c>
      <c r="O231" s="17"/>
      <c r="P231" s="29"/>
      <c r="R231" s="75" t="s">
        <v>260</v>
      </c>
      <c r="S231" s="17"/>
      <c r="T231" s="29"/>
    </row>
    <row r="232" spans="3:20" s="68" customFormat="1" ht="13.8">
      <c r="C232" s="75" t="s">
        <v>101</v>
      </c>
      <c r="D232" s="29"/>
      <c r="F232" s="75" t="s">
        <v>141</v>
      </c>
      <c r="G232" s="17"/>
      <c r="H232" s="29"/>
      <c r="J232" s="75" t="s">
        <v>181</v>
      </c>
      <c r="K232" s="17"/>
      <c r="L232" s="29"/>
      <c r="N232" s="75" t="s">
        <v>221</v>
      </c>
      <c r="O232" s="17"/>
      <c r="P232" s="29"/>
      <c r="R232" s="75" t="s">
        <v>261</v>
      </c>
      <c r="S232" s="17"/>
      <c r="T232" s="29"/>
    </row>
    <row r="233" spans="3:20" s="68" customFormat="1" ht="13.8">
      <c r="C233" s="75" t="s">
        <v>102</v>
      </c>
      <c r="D233" s="29"/>
      <c r="F233" s="75" t="s">
        <v>142</v>
      </c>
      <c r="G233" s="17"/>
      <c r="H233" s="29"/>
      <c r="J233" s="75" t="s">
        <v>182</v>
      </c>
      <c r="K233" s="17"/>
      <c r="L233" s="29"/>
      <c r="N233" s="75" t="s">
        <v>222</v>
      </c>
      <c r="O233" s="17"/>
      <c r="P233" s="29"/>
      <c r="R233" s="75" t="s">
        <v>262</v>
      </c>
      <c r="S233" s="17"/>
      <c r="T233" s="29"/>
    </row>
    <row r="234" spans="3:20" s="68" customFormat="1" ht="13.8">
      <c r="C234" s="75" t="s">
        <v>103</v>
      </c>
      <c r="D234" s="29"/>
      <c r="F234" s="75" t="s">
        <v>143</v>
      </c>
      <c r="G234" s="17"/>
      <c r="H234" s="29"/>
      <c r="J234" s="75" t="s">
        <v>183</v>
      </c>
      <c r="K234" s="17"/>
      <c r="L234" s="29"/>
      <c r="N234" s="75" t="s">
        <v>223</v>
      </c>
      <c r="O234" s="17"/>
      <c r="P234" s="29"/>
      <c r="R234" s="75" t="s">
        <v>263</v>
      </c>
      <c r="S234" s="17"/>
      <c r="T234" s="29"/>
    </row>
    <row r="235" spans="3:20" s="68" customFormat="1" ht="13.8">
      <c r="C235" s="75" t="s">
        <v>104</v>
      </c>
      <c r="D235" s="29"/>
      <c r="F235" s="75" t="s">
        <v>144</v>
      </c>
      <c r="G235" s="17"/>
      <c r="H235" s="29"/>
      <c r="J235" s="75" t="s">
        <v>184</v>
      </c>
      <c r="K235" s="17"/>
      <c r="L235" s="29"/>
      <c r="N235" s="75" t="s">
        <v>224</v>
      </c>
      <c r="O235" s="17"/>
      <c r="P235" s="29"/>
      <c r="R235" s="75" t="s">
        <v>264</v>
      </c>
      <c r="S235" s="17"/>
      <c r="T235" s="29"/>
    </row>
    <row r="236" spans="3:20" s="68" customFormat="1" ht="13.8">
      <c r="C236" s="75" t="s">
        <v>105</v>
      </c>
      <c r="D236" s="29"/>
      <c r="F236" s="75" t="s">
        <v>145</v>
      </c>
      <c r="G236" s="17"/>
      <c r="H236" s="29"/>
      <c r="J236" s="75" t="s">
        <v>185</v>
      </c>
      <c r="K236" s="17"/>
      <c r="L236" s="29"/>
      <c r="N236" s="75" t="s">
        <v>225</v>
      </c>
      <c r="O236" s="17"/>
      <c r="P236" s="29"/>
      <c r="R236" s="75" t="s">
        <v>265</v>
      </c>
      <c r="S236" s="17"/>
      <c r="T236" s="29"/>
    </row>
    <row r="237" spans="3:20" s="68" customFormat="1" ht="13.8">
      <c r="C237" s="75" t="s">
        <v>106</v>
      </c>
      <c r="D237" s="29"/>
      <c r="F237" s="75" t="s">
        <v>146</v>
      </c>
      <c r="G237" s="17"/>
      <c r="H237" s="29"/>
      <c r="J237" s="75" t="s">
        <v>186</v>
      </c>
      <c r="K237" s="17"/>
      <c r="L237" s="29"/>
      <c r="N237" s="75" t="s">
        <v>226</v>
      </c>
      <c r="O237" s="17"/>
      <c r="P237" s="29"/>
      <c r="R237" s="75" t="s">
        <v>266</v>
      </c>
      <c r="S237" s="17"/>
      <c r="T237" s="29"/>
    </row>
    <row r="238" spans="3:20" s="68" customFormat="1" ht="13.8">
      <c r="C238" s="75" t="s">
        <v>107</v>
      </c>
      <c r="D238" s="29"/>
      <c r="F238" s="75" t="s">
        <v>147</v>
      </c>
      <c r="G238" s="17"/>
      <c r="H238" s="29"/>
      <c r="J238" s="75" t="s">
        <v>187</v>
      </c>
      <c r="K238" s="17"/>
      <c r="L238" s="29"/>
      <c r="N238" s="75" t="s">
        <v>227</v>
      </c>
      <c r="O238" s="17"/>
      <c r="P238" s="29"/>
      <c r="R238" s="75" t="s">
        <v>267</v>
      </c>
      <c r="S238" s="17"/>
      <c r="T238" s="29"/>
    </row>
    <row r="239" spans="3:20" s="68" customFormat="1" ht="13.8">
      <c r="C239" s="75" t="s">
        <v>108</v>
      </c>
      <c r="D239" s="29"/>
      <c r="F239" s="75" t="s">
        <v>148</v>
      </c>
      <c r="G239" s="17"/>
      <c r="H239" s="29"/>
      <c r="J239" s="75" t="s">
        <v>188</v>
      </c>
      <c r="K239" s="17"/>
      <c r="L239" s="29"/>
      <c r="N239" s="75" t="s">
        <v>228</v>
      </c>
      <c r="O239" s="17"/>
      <c r="P239" s="29"/>
      <c r="R239" s="75" t="s">
        <v>268</v>
      </c>
      <c r="S239" s="17"/>
      <c r="T239" s="29"/>
    </row>
    <row r="240" spans="3:20" s="68" customFormat="1" ht="13.8">
      <c r="C240" s="75" t="s">
        <v>109</v>
      </c>
      <c r="D240" s="29"/>
      <c r="F240" s="75" t="s">
        <v>149</v>
      </c>
      <c r="G240" s="17"/>
      <c r="H240" s="29"/>
      <c r="J240" s="75" t="s">
        <v>189</v>
      </c>
      <c r="K240" s="17"/>
      <c r="L240" s="29"/>
      <c r="N240" s="75" t="s">
        <v>229</v>
      </c>
      <c r="O240" s="17"/>
      <c r="P240" s="29"/>
      <c r="R240" s="75" t="s">
        <v>269</v>
      </c>
      <c r="S240" s="17"/>
      <c r="T240" s="29"/>
    </row>
    <row r="241" spans="2:20" s="68" customFormat="1" ht="13.8">
      <c r="C241" s="75" t="s">
        <v>110</v>
      </c>
      <c r="D241" s="29"/>
      <c r="F241" s="75" t="s">
        <v>150</v>
      </c>
      <c r="G241" s="17"/>
      <c r="H241" s="29"/>
      <c r="J241" s="75" t="s">
        <v>190</v>
      </c>
      <c r="K241" s="17"/>
      <c r="L241" s="29"/>
      <c r="N241" s="75" t="s">
        <v>230</v>
      </c>
      <c r="O241" s="17"/>
      <c r="P241" s="29"/>
      <c r="R241" s="75" t="s">
        <v>270</v>
      </c>
      <c r="S241" s="17"/>
      <c r="T241" s="29"/>
    </row>
    <row r="242" spans="2:20" s="68" customFormat="1" thickBot="1">
      <c r="C242" s="75" t="s">
        <v>111</v>
      </c>
      <c r="D242" s="29"/>
      <c r="F242" s="75" t="s">
        <v>151</v>
      </c>
      <c r="G242" s="17"/>
      <c r="H242" s="29"/>
      <c r="J242" s="75" t="s">
        <v>191</v>
      </c>
      <c r="K242" s="17"/>
      <c r="L242" s="29"/>
      <c r="N242" s="75" t="s">
        <v>231</v>
      </c>
      <c r="O242" s="17"/>
      <c r="P242" s="29"/>
      <c r="R242" s="76" t="s">
        <v>271</v>
      </c>
      <c r="S242" s="77"/>
      <c r="T242" s="30"/>
    </row>
    <row r="243" spans="2:20" s="68" customFormat="1" ht="13.8">
      <c r="C243" s="75" t="s">
        <v>112</v>
      </c>
      <c r="D243" s="29"/>
      <c r="F243" s="75" t="s">
        <v>152</v>
      </c>
      <c r="G243" s="17"/>
      <c r="H243" s="29"/>
      <c r="J243" s="75" t="s">
        <v>192</v>
      </c>
      <c r="K243" s="17"/>
      <c r="L243" s="29"/>
      <c r="N243" s="75" t="s">
        <v>232</v>
      </c>
      <c r="O243" s="17"/>
      <c r="P243" s="29"/>
      <c r="R243" s="17"/>
      <c r="S243" s="17"/>
    </row>
    <row r="244" spans="2:20" s="68" customFormat="1" thickBot="1">
      <c r="C244" s="76" t="s">
        <v>113</v>
      </c>
      <c r="D244" s="30"/>
      <c r="F244" s="76" t="s">
        <v>153</v>
      </c>
      <c r="G244" s="77"/>
      <c r="H244" s="30"/>
      <c r="J244" s="76" t="s">
        <v>193</v>
      </c>
      <c r="K244" s="77"/>
      <c r="L244" s="30"/>
      <c r="N244" s="76" t="s">
        <v>233</v>
      </c>
      <c r="O244" s="77"/>
      <c r="P244" s="30"/>
      <c r="R244" s="17"/>
      <c r="S244" s="17"/>
    </row>
    <row r="245" spans="2:20" s="68" customFormat="1" ht="13.8">
      <c r="C245" s="72"/>
      <c r="D245" s="72"/>
      <c r="F245" s="72"/>
      <c r="I245" s="72"/>
    </row>
    <row r="246" spans="2:20" s="68" customFormat="1" ht="13.8">
      <c r="C246" s="72"/>
      <c r="D246" s="72"/>
      <c r="F246" s="72"/>
      <c r="I246" s="72"/>
    </row>
    <row r="247" spans="2:20">
      <c r="B247" s="45" t="s">
        <v>391</v>
      </c>
      <c r="C247" s="3" t="s">
        <v>460</v>
      </c>
      <c r="D247" s="3"/>
    </row>
    <row r="248" spans="2:20" s="68" customFormat="1" ht="13.8">
      <c r="C248" s="23" t="s">
        <v>580</v>
      </c>
      <c r="D248" s="23"/>
    </row>
    <row r="249" spans="2:20" s="68" customFormat="1" thickBot="1">
      <c r="C249" s="26"/>
      <c r="D249" s="26"/>
      <c r="F249" s="72"/>
      <c r="I249" s="72"/>
    </row>
    <row r="250" spans="2:20" s="68" customFormat="1" ht="20.399999999999999">
      <c r="C250" s="66" t="s">
        <v>579</v>
      </c>
      <c r="D250" s="65">
        <f>D58-SUM(D251:D289,H250:H289,L250:L289,P250:P289,T250:T287)</f>
        <v>0</v>
      </c>
      <c r="F250" s="27" t="s">
        <v>114</v>
      </c>
      <c r="G250" s="73"/>
      <c r="H250" s="28"/>
      <c r="J250" s="27" t="s">
        <v>154</v>
      </c>
      <c r="K250" s="73"/>
      <c r="L250" s="28"/>
      <c r="N250" s="27" t="s">
        <v>194</v>
      </c>
      <c r="O250" s="73"/>
      <c r="P250" s="28"/>
      <c r="R250" s="27" t="s">
        <v>234</v>
      </c>
      <c r="S250" s="67"/>
      <c r="T250" s="28"/>
    </row>
    <row r="251" spans="2:20" s="68" customFormat="1" ht="13.8">
      <c r="C251" s="74" t="s">
        <v>75</v>
      </c>
      <c r="D251" s="29"/>
      <c r="F251" s="75" t="s">
        <v>115</v>
      </c>
      <c r="G251" s="17"/>
      <c r="H251" s="29"/>
      <c r="J251" s="75" t="s">
        <v>155</v>
      </c>
      <c r="K251" s="17"/>
      <c r="L251" s="29"/>
      <c r="N251" s="75" t="s">
        <v>195</v>
      </c>
      <c r="O251" s="17"/>
      <c r="P251" s="29"/>
      <c r="R251" s="75" t="s">
        <v>235</v>
      </c>
      <c r="S251" s="17"/>
      <c r="T251" s="29"/>
    </row>
    <row r="252" spans="2:20" s="68" customFormat="1" ht="13.8">
      <c r="C252" s="75" t="s">
        <v>76</v>
      </c>
      <c r="D252" s="29"/>
      <c r="F252" s="75" t="s">
        <v>116</v>
      </c>
      <c r="G252" s="17"/>
      <c r="H252" s="29"/>
      <c r="J252" s="75" t="s">
        <v>156</v>
      </c>
      <c r="K252" s="17"/>
      <c r="L252" s="29"/>
      <c r="N252" s="75" t="s">
        <v>196</v>
      </c>
      <c r="O252" s="17"/>
      <c r="P252" s="29"/>
      <c r="R252" s="75" t="s">
        <v>236</v>
      </c>
      <c r="S252" s="17"/>
      <c r="T252" s="29"/>
    </row>
    <row r="253" spans="2:20" s="68" customFormat="1" ht="13.8">
      <c r="C253" s="75" t="s">
        <v>77</v>
      </c>
      <c r="D253" s="29"/>
      <c r="F253" s="75" t="s">
        <v>117</v>
      </c>
      <c r="G253" s="17"/>
      <c r="H253" s="29"/>
      <c r="J253" s="75" t="s">
        <v>157</v>
      </c>
      <c r="K253" s="17"/>
      <c r="L253" s="29"/>
      <c r="N253" s="75" t="s">
        <v>197</v>
      </c>
      <c r="O253" s="17"/>
      <c r="P253" s="29"/>
      <c r="R253" s="75" t="s">
        <v>237</v>
      </c>
      <c r="S253" s="17"/>
      <c r="T253" s="29"/>
    </row>
    <row r="254" spans="2:20" s="68" customFormat="1" ht="13.8">
      <c r="C254" s="75" t="s">
        <v>78</v>
      </c>
      <c r="D254" s="29"/>
      <c r="F254" s="75" t="s">
        <v>118</v>
      </c>
      <c r="G254" s="17"/>
      <c r="H254" s="29"/>
      <c r="J254" s="75" t="s">
        <v>158</v>
      </c>
      <c r="K254" s="17"/>
      <c r="L254" s="29"/>
      <c r="N254" s="75" t="s">
        <v>198</v>
      </c>
      <c r="O254" s="17"/>
      <c r="P254" s="29"/>
      <c r="R254" s="75" t="s">
        <v>238</v>
      </c>
      <c r="S254" s="17"/>
      <c r="T254" s="29"/>
    </row>
    <row r="255" spans="2:20" s="68" customFormat="1" ht="13.8">
      <c r="C255" s="75" t="s">
        <v>79</v>
      </c>
      <c r="D255" s="29"/>
      <c r="F255" s="75" t="s">
        <v>119</v>
      </c>
      <c r="G255" s="17"/>
      <c r="H255" s="29"/>
      <c r="J255" s="75" t="s">
        <v>159</v>
      </c>
      <c r="K255" s="17"/>
      <c r="L255" s="29"/>
      <c r="N255" s="75" t="s">
        <v>199</v>
      </c>
      <c r="O255" s="17"/>
      <c r="P255" s="29"/>
      <c r="R255" s="75" t="s">
        <v>239</v>
      </c>
      <c r="S255" s="17"/>
      <c r="T255" s="29"/>
    </row>
    <row r="256" spans="2:20" s="68" customFormat="1" ht="13.8">
      <c r="C256" s="75" t="s">
        <v>80</v>
      </c>
      <c r="D256" s="29"/>
      <c r="F256" s="75" t="s">
        <v>120</v>
      </c>
      <c r="G256" s="17"/>
      <c r="H256" s="29"/>
      <c r="J256" s="75" t="s">
        <v>160</v>
      </c>
      <c r="K256" s="17"/>
      <c r="L256" s="29"/>
      <c r="N256" s="75" t="s">
        <v>200</v>
      </c>
      <c r="O256" s="17"/>
      <c r="P256" s="29"/>
      <c r="R256" s="75" t="s">
        <v>240</v>
      </c>
      <c r="S256" s="17"/>
      <c r="T256" s="29"/>
    </row>
    <row r="257" spans="3:20" s="68" customFormat="1" ht="13.8">
      <c r="C257" s="75" t="s">
        <v>81</v>
      </c>
      <c r="D257" s="29"/>
      <c r="F257" s="75" t="s">
        <v>121</v>
      </c>
      <c r="G257" s="17"/>
      <c r="H257" s="29"/>
      <c r="J257" s="75" t="s">
        <v>161</v>
      </c>
      <c r="K257" s="17"/>
      <c r="L257" s="29"/>
      <c r="N257" s="75" t="s">
        <v>201</v>
      </c>
      <c r="O257" s="17"/>
      <c r="P257" s="29"/>
      <c r="R257" s="75" t="s">
        <v>241</v>
      </c>
      <c r="S257" s="17"/>
      <c r="T257" s="29"/>
    </row>
    <row r="258" spans="3:20" s="68" customFormat="1" ht="13.8">
      <c r="C258" s="75" t="s">
        <v>82</v>
      </c>
      <c r="D258" s="29"/>
      <c r="F258" s="75" t="s">
        <v>122</v>
      </c>
      <c r="G258" s="17"/>
      <c r="H258" s="29"/>
      <c r="J258" s="75" t="s">
        <v>162</v>
      </c>
      <c r="K258" s="17"/>
      <c r="L258" s="29"/>
      <c r="N258" s="75" t="s">
        <v>202</v>
      </c>
      <c r="O258" s="17"/>
      <c r="P258" s="29"/>
      <c r="R258" s="75" t="s">
        <v>242</v>
      </c>
      <c r="S258" s="17"/>
      <c r="T258" s="29"/>
    </row>
    <row r="259" spans="3:20" s="68" customFormat="1" ht="13.8">
      <c r="C259" s="75" t="s">
        <v>83</v>
      </c>
      <c r="D259" s="29"/>
      <c r="F259" s="75" t="s">
        <v>123</v>
      </c>
      <c r="G259" s="17"/>
      <c r="H259" s="29"/>
      <c r="J259" s="75" t="s">
        <v>163</v>
      </c>
      <c r="K259" s="17"/>
      <c r="L259" s="29"/>
      <c r="N259" s="75" t="s">
        <v>203</v>
      </c>
      <c r="O259" s="17"/>
      <c r="P259" s="29"/>
      <c r="R259" s="75" t="s">
        <v>243</v>
      </c>
      <c r="S259" s="17"/>
      <c r="T259" s="29"/>
    </row>
    <row r="260" spans="3:20" s="68" customFormat="1" ht="13.8">
      <c r="C260" s="75" t="s">
        <v>84</v>
      </c>
      <c r="D260" s="29"/>
      <c r="F260" s="75" t="s">
        <v>124</v>
      </c>
      <c r="G260" s="17"/>
      <c r="H260" s="29"/>
      <c r="J260" s="75" t="s">
        <v>164</v>
      </c>
      <c r="K260" s="17"/>
      <c r="L260" s="29"/>
      <c r="N260" s="75" t="s">
        <v>204</v>
      </c>
      <c r="O260" s="17"/>
      <c r="P260" s="29"/>
      <c r="R260" s="75" t="s">
        <v>244</v>
      </c>
      <c r="S260" s="17"/>
      <c r="T260" s="29"/>
    </row>
    <row r="261" spans="3:20" s="68" customFormat="1" ht="13.8">
      <c r="C261" s="75" t="s">
        <v>85</v>
      </c>
      <c r="D261" s="29"/>
      <c r="F261" s="75" t="s">
        <v>125</v>
      </c>
      <c r="G261" s="17"/>
      <c r="H261" s="29"/>
      <c r="J261" s="75" t="s">
        <v>165</v>
      </c>
      <c r="K261" s="17"/>
      <c r="L261" s="29"/>
      <c r="N261" s="75" t="s">
        <v>205</v>
      </c>
      <c r="O261" s="17"/>
      <c r="P261" s="29"/>
      <c r="R261" s="75" t="s">
        <v>245</v>
      </c>
      <c r="S261" s="17"/>
      <c r="T261" s="29"/>
    </row>
    <row r="262" spans="3:20" s="68" customFormat="1" ht="13.8">
      <c r="C262" s="75" t="s">
        <v>86</v>
      </c>
      <c r="D262" s="29"/>
      <c r="F262" s="75" t="s">
        <v>126</v>
      </c>
      <c r="G262" s="17"/>
      <c r="H262" s="29"/>
      <c r="J262" s="75" t="s">
        <v>166</v>
      </c>
      <c r="K262" s="17"/>
      <c r="L262" s="29"/>
      <c r="N262" s="75" t="s">
        <v>206</v>
      </c>
      <c r="O262" s="17"/>
      <c r="P262" s="29"/>
      <c r="R262" s="75" t="s">
        <v>246</v>
      </c>
      <c r="S262" s="17"/>
      <c r="T262" s="29"/>
    </row>
    <row r="263" spans="3:20" s="68" customFormat="1" ht="13.8">
      <c r="C263" s="75" t="s">
        <v>87</v>
      </c>
      <c r="D263" s="29"/>
      <c r="F263" s="75" t="s">
        <v>127</v>
      </c>
      <c r="G263" s="17"/>
      <c r="H263" s="29"/>
      <c r="J263" s="75" t="s">
        <v>167</v>
      </c>
      <c r="K263" s="17"/>
      <c r="L263" s="29"/>
      <c r="N263" s="75" t="s">
        <v>207</v>
      </c>
      <c r="O263" s="17"/>
      <c r="P263" s="29"/>
      <c r="R263" s="75" t="s">
        <v>247</v>
      </c>
      <c r="S263" s="17"/>
      <c r="T263" s="29"/>
    </row>
    <row r="264" spans="3:20" s="68" customFormat="1" ht="13.8">
      <c r="C264" s="75" t="s">
        <v>88</v>
      </c>
      <c r="D264" s="29"/>
      <c r="F264" s="75" t="s">
        <v>128</v>
      </c>
      <c r="G264" s="17"/>
      <c r="H264" s="29"/>
      <c r="J264" s="75" t="s">
        <v>168</v>
      </c>
      <c r="K264" s="17"/>
      <c r="L264" s="29"/>
      <c r="N264" s="75" t="s">
        <v>208</v>
      </c>
      <c r="O264" s="17"/>
      <c r="P264" s="29"/>
      <c r="R264" s="75" t="s">
        <v>248</v>
      </c>
      <c r="S264" s="17"/>
      <c r="T264" s="29"/>
    </row>
    <row r="265" spans="3:20" s="68" customFormat="1" ht="13.8">
      <c r="C265" s="75" t="s">
        <v>89</v>
      </c>
      <c r="D265" s="29"/>
      <c r="F265" s="75" t="s">
        <v>129</v>
      </c>
      <c r="G265" s="17"/>
      <c r="H265" s="29"/>
      <c r="J265" s="75" t="s">
        <v>169</v>
      </c>
      <c r="K265" s="17"/>
      <c r="L265" s="29"/>
      <c r="N265" s="75" t="s">
        <v>209</v>
      </c>
      <c r="O265" s="17"/>
      <c r="P265" s="29"/>
      <c r="R265" s="75" t="s">
        <v>249</v>
      </c>
      <c r="S265" s="17"/>
      <c r="T265" s="29"/>
    </row>
    <row r="266" spans="3:20" s="68" customFormat="1" ht="13.8">
      <c r="C266" s="75" t="s">
        <v>90</v>
      </c>
      <c r="D266" s="29"/>
      <c r="F266" s="75" t="s">
        <v>130</v>
      </c>
      <c r="G266" s="17"/>
      <c r="H266" s="29"/>
      <c r="J266" s="75" t="s">
        <v>170</v>
      </c>
      <c r="K266" s="17"/>
      <c r="L266" s="29"/>
      <c r="N266" s="75" t="s">
        <v>210</v>
      </c>
      <c r="O266" s="17"/>
      <c r="P266" s="29"/>
      <c r="R266" s="75" t="s">
        <v>250</v>
      </c>
      <c r="S266" s="17"/>
      <c r="T266" s="29"/>
    </row>
    <row r="267" spans="3:20" s="68" customFormat="1" ht="13.8">
      <c r="C267" s="75" t="s">
        <v>91</v>
      </c>
      <c r="D267" s="29"/>
      <c r="F267" s="75" t="s">
        <v>131</v>
      </c>
      <c r="G267" s="17"/>
      <c r="H267" s="29"/>
      <c r="J267" s="75" t="s">
        <v>171</v>
      </c>
      <c r="K267" s="17"/>
      <c r="L267" s="29"/>
      <c r="N267" s="75" t="s">
        <v>211</v>
      </c>
      <c r="O267" s="17"/>
      <c r="P267" s="29"/>
      <c r="R267" s="75" t="s">
        <v>251</v>
      </c>
      <c r="S267" s="17"/>
      <c r="T267" s="29"/>
    </row>
    <row r="268" spans="3:20" s="68" customFormat="1" ht="13.8">
      <c r="C268" s="75" t="s">
        <v>92</v>
      </c>
      <c r="D268" s="29"/>
      <c r="F268" s="75" t="s">
        <v>132</v>
      </c>
      <c r="G268" s="17"/>
      <c r="H268" s="29"/>
      <c r="J268" s="75" t="s">
        <v>172</v>
      </c>
      <c r="K268" s="17"/>
      <c r="L268" s="29"/>
      <c r="N268" s="75" t="s">
        <v>212</v>
      </c>
      <c r="O268" s="17"/>
      <c r="P268" s="29"/>
      <c r="R268" s="75" t="s">
        <v>252</v>
      </c>
      <c r="S268" s="17"/>
      <c r="T268" s="29"/>
    </row>
    <row r="269" spans="3:20" s="68" customFormat="1" ht="13.8">
      <c r="C269" s="75" t="s">
        <v>93</v>
      </c>
      <c r="D269" s="29"/>
      <c r="F269" s="75" t="s">
        <v>133</v>
      </c>
      <c r="G269" s="17"/>
      <c r="H269" s="29"/>
      <c r="J269" s="75" t="s">
        <v>173</v>
      </c>
      <c r="K269" s="17"/>
      <c r="L269" s="29"/>
      <c r="N269" s="75" t="s">
        <v>213</v>
      </c>
      <c r="O269" s="17"/>
      <c r="P269" s="29"/>
      <c r="R269" s="75" t="s">
        <v>253</v>
      </c>
      <c r="S269" s="17"/>
      <c r="T269" s="29"/>
    </row>
    <row r="270" spans="3:20" s="68" customFormat="1" ht="13.8">
      <c r="C270" s="75" t="s">
        <v>94</v>
      </c>
      <c r="D270" s="29"/>
      <c r="F270" s="75" t="s">
        <v>134</v>
      </c>
      <c r="G270" s="17"/>
      <c r="H270" s="29"/>
      <c r="J270" s="75" t="s">
        <v>174</v>
      </c>
      <c r="K270" s="17"/>
      <c r="L270" s="29"/>
      <c r="N270" s="75" t="s">
        <v>214</v>
      </c>
      <c r="O270" s="17"/>
      <c r="P270" s="29"/>
      <c r="R270" s="75" t="s">
        <v>254</v>
      </c>
      <c r="S270" s="17"/>
      <c r="T270" s="29"/>
    </row>
    <row r="271" spans="3:20" s="68" customFormat="1" ht="13.8">
      <c r="C271" s="75" t="s">
        <v>95</v>
      </c>
      <c r="D271" s="29"/>
      <c r="F271" s="75" t="s">
        <v>135</v>
      </c>
      <c r="G271" s="17"/>
      <c r="H271" s="29"/>
      <c r="J271" s="75" t="s">
        <v>175</v>
      </c>
      <c r="K271" s="17"/>
      <c r="L271" s="29"/>
      <c r="N271" s="75" t="s">
        <v>215</v>
      </c>
      <c r="O271" s="17"/>
      <c r="P271" s="29"/>
      <c r="R271" s="75" t="s">
        <v>255</v>
      </c>
      <c r="S271" s="17"/>
      <c r="T271" s="29"/>
    </row>
    <row r="272" spans="3:20" s="68" customFormat="1" ht="13.8">
      <c r="C272" s="75" t="s">
        <v>96</v>
      </c>
      <c r="D272" s="29"/>
      <c r="F272" s="75" t="s">
        <v>136</v>
      </c>
      <c r="G272" s="17"/>
      <c r="H272" s="29"/>
      <c r="J272" s="75" t="s">
        <v>176</v>
      </c>
      <c r="K272" s="17"/>
      <c r="L272" s="29"/>
      <c r="N272" s="75" t="s">
        <v>216</v>
      </c>
      <c r="O272" s="17"/>
      <c r="P272" s="29"/>
      <c r="R272" s="75" t="s">
        <v>256</v>
      </c>
      <c r="S272" s="17"/>
      <c r="T272" s="29"/>
    </row>
    <row r="273" spans="3:20" s="68" customFormat="1" ht="13.8">
      <c r="C273" s="75" t="s">
        <v>97</v>
      </c>
      <c r="D273" s="29"/>
      <c r="F273" s="75" t="s">
        <v>137</v>
      </c>
      <c r="G273" s="17"/>
      <c r="H273" s="29"/>
      <c r="J273" s="75" t="s">
        <v>177</v>
      </c>
      <c r="K273" s="17"/>
      <c r="L273" s="29"/>
      <c r="N273" s="75" t="s">
        <v>217</v>
      </c>
      <c r="O273" s="17"/>
      <c r="P273" s="29"/>
      <c r="R273" s="75" t="s">
        <v>257</v>
      </c>
      <c r="S273" s="17"/>
      <c r="T273" s="29"/>
    </row>
    <row r="274" spans="3:20" s="68" customFormat="1" ht="13.8">
      <c r="C274" s="75" t="s">
        <v>98</v>
      </c>
      <c r="D274" s="29"/>
      <c r="F274" s="75" t="s">
        <v>138</v>
      </c>
      <c r="G274" s="17"/>
      <c r="H274" s="29"/>
      <c r="J274" s="75" t="s">
        <v>178</v>
      </c>
      <c r="K274" s="17"/>
      <c r="L274" s="29"/>
      <c r="N274" s="75" t="s">
        <v>218</v>
      </c>
      <c r="O274" s="17"/>
      <c r="P274" s="29"/>
      <c r="R274" s="75" t="s">
        <v>258</v>
      </c>
      <c r="S274" s="17"/>
      <c r="T274" s="29"/>
    </row>
    <row r="275" spans="3:20" s="68" customFormat="1" ht="13.8">
      <c r="C275" s="75" t="s">
        <v>99</v>
      </c>
      <c r="D275" s="29"/>
      <c r="F275" s="75" t="s">
        <v>139</v>
      </c>
      <c r="G275" s="17"/>
      <c r="H275" s="29"/>
      <c r="J275" s="75" t="s">
        <v>179</v>
      </c>
      <c r="K275" s="17"/>
      <c r="L275" s="29"/>
      <c r="N275" s="75" t="s">
        <v>219</v>
      </c>
      <c r="O275" s="17"/>
      <c r="P275" s="29"/>
      <c r="R275" s="75" t="s">
        <v>259</v>
      </c>
      <c r="S275" s="17"/>
      <c r="T275" s="29"/>
    </row>
    <row r="276" spans="3:20" s="68" customFormat="1" ht="13.8">
      <c r="C276" s="75" t="s">
        <v>100</v>
      </c>
      <c r="D276" s="29"/>
      <c r="F276" s="75" t="s">
        <v>140</v>
      </c>
      <c r="G276" s="17"/>
      <c r="H276" s="29"/>
      <c r="J276" s="75" t="s">
        <v>180</v>
      </c>
      <c r="K276" s="17"/>
      <c r="L276" s="29"/>
      <c r="N276" s="75" t="s">
        <v>220</v>
      </c>
      <c r="O276" s="17"/>
      <c r="P276" s="29"/>
      <c r="R276" s="75" t="s">
        <v>260</v>
      </c>
      <c r="S276" s="17"/>
      <c r="T276" s="29"/>
    </row>
    <row r="277" spans="3:20" s="68" customFormat="1" ht="13.8">
      <c r="C277" s="75" t="s">
        <v>101</v>
      </c>
      <c r="D277" s="29"/>
      <c r="F277" s="75" t="s">
        <v>141</v>
      </c>
      <c r="G277" s="17"/>
      <c r="H277" s="29"/>
      <c r="J277" s="75" t="s">
        <v>181</v>
      </c>
      <c r="K277" s="17"/>
      <c r="L277" s="29"/>
      <c r="N277" s="75" t="s">
        <v>221</v>
      </c>
      <c r="O277" s="17"/>
      <c r="P277" s="29"/>
      <c r="R277" s="75" t="s">
        <v>261</v>
      </c>
      <c r="S277" s="17"/>
      <c r="T277" s="29"/>
    </row>
    <row r="278" spans="3:20" s="68" customFormat="1" ht="13.8">
      <c r="C278" s="75" t="s">
        <v>102</v>
      </c>
      <c r="D278" s="29"/>
      <c r="F278" s="75" t="s">
        <v>142</v>
      </c>
      <c r="G278" s="17"/>
      <c r="H278" s="29"/>
      <c r="J278" s="75" t="s">
        <v>182</v>
      </c>
      <c r="K278" s="17"/>
      <c r="L278" s="29"/>
      <c r="N278" s="75" t="s">
        <v>222</v>
      </c>
      <c r="O278" s="17"/>
      <c r="P278" s="29"/>
      <c r="R278" s="75" t="s">
        <v>262</v>
      </c>
      <c r="S278" s="17"/>
      <c r="T278" s="29"/>
    </row>
    <row r="279" spans="3:20" s="68" customFormat="1" ht="13.8">
      <c r="C279" s="75" t="s">
        <v>103</v>
      </c>
      <c r="D279" s="29"/>
      <c r="F279" s="75" t="s">
        <v>143</v>
      </c>
      <c r="G279" s="17"/>
      <c r="H279" s="29"/>
      <c r="J279" s="75" t="s">
        <v>183</v>
      </c>
      <c r="K279" s="17"/>
      <c r="L279" s="29"/>
      <c r="N279" s="75" t="s">
        <v>223</v>
      </c>
      <c r="O279" s="17"/>
      <c r="P279" s="29"/>
      <c r="R279" s="75" t="s">
        <v>263</v>
      </c>
      <c r="S279" s="17"/>
      <c r="T279" s="29"/>
    </row>
    <row r="280" spans="3:20" s="68" customFormat="1" ht="13.8">
      <c r="C280" s="75" t="s">
        <v>104</v>
      </c>
      <c r="D280" s="29"/>
      <c r="F280" s="75" t="s">
        <v>144</v>
      </c>
      <c r="G280" s="17"/>
      <c r="H280" s="29"/>
      <c r="J280" s="75" t="s">
        <v>184</v>
      </c>
      <c r="K280" s="17"/>
      <c r="L280" s="29"/>
      <c r="N280" s="75" t="s">
        <v>224</v>
      </c>
      <c r="O280" s="17"/>
      <c r="P280" s="29"/>
      <c r="R280" s="75" t="s">
        <v>264</v>
      </c>
      <c r="S280" s="17"/>
      <c r="T280" s="29"/>
    </row>
    <row r="281" spans="3:20" s="68" customFormat="1" ht="13.8">
      <c r="C281" s="75" t="s">
        <v>105</v>
      </c>
      <c r="D281" s="29"/>
      <c r="F281" s="75" t="s">
        <v>145</v>
      </c>
      <c r="G281" s="17"/>
      <c r="H281" s="29"/>
      <c r="J281" s="75" t="s">
        <v>185</v>
      </c>
      <c r="K281" s="17"/>
      <c r="L281" s="29"/>
      <c r="N281" s="75" t="s">
        <v>225</v>
      </c>
      <c r="O281" s="17"/>
      <c r="P281" s="29"/>
      <c r="R281" s="75" t="s">
        <v>265</v>
      </c>
      <c r="S281" s="17"/>
      <c r="T281" s="29"/>
    </row>
    <row r="282" spans="3:20" s="68" customFormat="1" ht="13.8">
      <c r="C282" s="75" t="s">
        <v>106</v>
      </c>
      <c r="D282" s="29"/>
      <c r="F282" s="75" t="s">
        <v>146</v>
      </c>
      <c r="G282" s="17"/>
      <c r="H282" s="29"/>
      <c r="J282" s="75" t="s">
        <v>186</v>
      </c>
      <c r="K282" s="17"/>
      <c r="L282" s="29"/>
      <c r="N282" s="75" t="s">
        <v>226</v>
      </c>
      <c r="O282" s="17"/>
      <c r="P282" s="29"/>
      <c r="R282" s="75" t="s">
        <v>266</v>
      </c>
      <c r="S282" s="17"/>
      <c r="T282" s="29"/>
    </row>
    <row r="283" spans="3:20" s="68" customFormat="1" ht="13.8">
      <c r="C283" s="75" t="s">
        <v>107</v>
      </c>
      <c r="D283" s="29"/>
      <c r="F283" s="75" t="s">
        <v>147</v>
      </c>
      <c r="G283" s="17"/>
      <c r="H283" s="29"/>
      <c r="J283" s="75" t="s">
        <v>187</v>
      </c>
      <c r="K283" s="17"/>
      <c r="L283" s="29"/>
      <c r="N283" s="75" t="s">
        <v>227</v>
      </c>
      <c r="O283" s="17"/>
      <c r="P283" s="29"/>
      <c r="R283" s="75" t="s">
        <v>267</v>
      </c>
      <c r="S283" s="17"/>
      <c r="T283" s="29"/>
    </row>
    <row r="284" spans="3:20" s="68" customFormat="1" ht="13.8">
      <c r="C284" s="75" t="s">
        <v>108</v>
      </c>
      <c r="D284" s="29"/>
      <c r="F284" s="75" t="s">
        <v>148</v>
      </c>
      <c r="G284" s="17"/>
      <c r="H284" s="29"/>
      <c r="J284" s="75" t="s">
        <v>188</v>
      </c>
      <c r="K284" s="17"/>
      <c r="L284" s="29"/>
      <c r="N284" s="75" t="s">
        <v>228</v>
      </c>
      <c r="O284" s="17"/>
      <c r="P284" s="29"/>
      <c r="R284" s="75" t="s">
        <v>268</v>
      </c>
      <c r="S284" s="17"/>
      <c r="T284" s="29"/>
    </row>
    <row r="285" spans="3:20" s="68" customFormat="1" ht="13.8">
      <c r="C285" s="75" t="s">
        <v>109</v>
      </c>
      <c r="D285" s="29"/>
      <c r="F285" s="75" t="s">
        <v>149</v>
      </c>
      <c r="G285" s="17"/>
      <c r="H285" s="29"/>
      <c r="J285" s="75" t="s">
        <v>189</v>
      </c>
      <c r="K285" s="17"/>
      <c r="L285" s="29"/>
      <c r="N285" s="75" t="s">
        <v>229</v>
      </c>
      <c r="O285" s="17"/>
      <c r="P285" s="29"/>
      <c r="R285" s="75" t="s">
        <v>269</v>
      </c>
      <c r="S285" s="17"/>
      <c r="T285" s="29"/>
    </row>
    <row r="286" spans="3:20" s="68" customFormat="1" ht="13.8">
      <c r="C286" s="75" t="s">
        <v>110</v>
      </c>
      <c r="D286" s="29"/>
      <c r="F286" s="75" t="s">
        <v>150</v>
      </c>
      <c r="G286" s="17"/>
      <c r="H286" s="29"/>
      <c r="J286" s="75" t="s">
        <v>190</v>
      </c>
      <c r="K286" s="17"/>
      <c r="L286" s="29"/>
      <c r="N286" s="75" t="s">
        <v>230</v>
      </c>
      <c r="O286" s="17"/>
      <c r="P286" s="29"/>
      <c r="R286" s="75" t="s">
        <v>270</v>
      </c>
      <c r="S286" s="17"/>
      <c r="T286" s="29"/>
    </row>
    <row r="287" spans="3:20" s="68" customFormat="1" thickBot="1">
      <c r="C287" s="75" t="s">
        <v>111</v>
      </c>
      <c r="D287" s="29"/>
      <c r="F287" s="75" t="s">
        <v>151</v>
      </c>
      <c r="G287" s="17"/>
      <c r="H287" s="29"/>
      <c r="J287" s="75" t="s">
        <v>191</v>
      </c>
      <c r="K287" s="17"/>
      <c r="L287" s="29"/>
      <c r="N287" s="75" t="s">
        <v>231</v>
      </c>
      <c r="O287" s="17"/>
      <c r="P287" s="29"/>
      <c r="R287" s="76" t="s">
        <v>271</v>
      </c>
      <c r="S287" s="77"/>
      <c r="T287" s="30"/>
    </row>
    <row r="288" spans="3:20" s="68" customFormat="1" ht="13.8">
      <c r="C288" s="75" t="s">
        <v>112</v>
      </c>
      <c r="D288" s="29"/>
      <c r="F288" s="75" t="s">
        <v>152</v>
      </c>
      <c r="G288" s="17"/>
      <c r="H288" s="29"/>
      <c r="J288" s="75" t="s">
        <v>192</v>
      </c>
      <c r="K288" s="17"/>
      <c r="L288" s="29"/>
      <c r="N288" s="75" t="s">
        <v>232</v>
      </c>
      <c r="O288" s="17"/>
      <c r="P288" s="29"/>
      <c r="R288" s="17"/>
      <c r="S288" s="17"/>
    </row>
    <row r="289" spans="2:20" s="68" customFormat="1" thickBot="1">
      <c r="C289" s="76" t="s">
        <v>113</v>
      </c>
      <c r="D289" s="30"/>
      <c r="F289" s="76" t="s">
        <v>153</v>
      </c>
      <c r="G289" s="77"/>
      <c r="H289" s="30"/>
      <c r="J289" s="76" t="s">
        <v>193</v>
      </c>
      <c r="K289" s="77"/>
      <c r="L289" s="30"/>
      <c r="N289" s="76" t="s">
        <v>233</v>
      </c>
      <c r="O289" s="77"/>
      <c r="P289" s="30"/>
      <c r="R289" s="17"/>
      <c r="S289" s="17"/>
    </row>
    <row r="290" spans="2:20" s="68" customFormat="1" ht="13.8">
      <c r="C290" s="72"/>
      <c r="D290" s="72"/>
      <c r="F290" s="72"/>
      <c r="I290" s="72"/>
    </row>
    <row r="291" spans="2:20" s="68" customFormat="1" ht="13.8">
      <c r="C291" s="72"/>
      <c r="D291" s="72"/>
      <c r="F291" s="72"/>
      <c r="I291" s="72"/>
    </row>
    <row r="292" spans="2:20">
      <c r="B292" s="45" t="s">
        <v>392</v>
      </c>
      <c r="C292" s="3" t="s">
        <v>461</v>
      </c>
      <c r="D292" s="3"/>
      <c r="E292" s="78"/>
    </row>
    <row r="293" spans="2:20" s="68" customFormat="1" ht="13.8">
      <c r="C293" s="23" t="s">
        <v>582</v>
      </c>
      <c r="D293" s="23"/>
    </row>
    <row r="294" spans="2:20" s="68" customFormat="1" thickBot="1">
      <c r="C294" s="26"/>
      <c r="D294" s="26"/>
      <c r="F294" s="72"/>
      <c r="I294" s="72"/>
    </row>
    <row r="295" spans="2:20" s="68" customFormat="1" ht="20.399999999999999">
      <c r="C295" s="66" t="s">
        <v>579</v>
      </c>
      <c r="D295" s="65">
        <f>D59-SUM(D296:D334,H295:H334,L295:L334,P295:P334,T295:T332)</f>
        <v>0</v>
      </c>
      <c r="F295" s="27" t="s">
        <v>114</v>
      </c>
      <c r="G295" s="73"/>
      <c r="H295" s="28"/>
      <c r="J295" s="27" t="s">
        <v>154</v>
      </c>
      <c r="K295" s="73"/>
      <c r="L295" s="28"/>
      <c r="N295" s="27" t="s">
        <v>194</v>
      </c>
      <c r="O295" s="73"/>
      <c r="P295" s="28"/>
      <c r="R295" s="27" t="s">
        <v>234</v>
      </c>
      <c r="S295" s="67"/>
      <c r="T295" s="28"/>
    </row>
    <row r="296" spans="2:20" s="68" customFormat="1" ht="13.8">
      <c r="C296" s="74" t="s">
        <v>75</v>
      </c>
      <c r="D296" s="29"/>
      <c r="F296" s="75" t="s">
        <v>115</v>
      </c>
      <c r="G296" s="17"/>
      <c r="H296" s="29"/>
      <c r="J296" s="75" t="s">
        <v>155</v>
      </c>
      <c r="K296" s="17"/>
      <c r="L296" s="29"/>
      <c r="N296" s="75" t="s">
        <v>195</v>
      </c>
      <c r="O296" s="17"/>
      <c r="P296" s="29"/>
      <c r="R296" s="75" t="s">
        <v>235</v>
      </c>
      <c r="S296" s="17"/>
      <c r="T296" s="29"/>
    </row>
    <row r="297" spans="2:20" s="68" customFormat="1" ht="13.8">
      <c r="C297" s="75" t="s">
        <v>76</v>
      </c>
      <c r="D297" s="29"/>
      <c r="F297" s="75" t="s">
        <v>116</v>
      </c>
      <c r="G297" s="17"/>
      <c r="H297" s="29"/>
      <c r="J297" s="75" t="s">
        <v>156</v>
      </c>
      <c r="K297" s="17"/>
      <c r="L297" s="29"/>
      <c r="N297" s="75" t="s">
        <v>196</v>
      </c>
      <c r="O297" s="17"/>
      <c r="P297" s="29"/>
      <c r="R297" s="75" t="s">
        <v>236</v>
      </c>
      <c r="S297" s="17"/>
      <c r="T297" s="29"/>
    </row>
    <row r="298" spans="2:20" s="68" customFormat="1" ht="13.8">
      <c r="C298" s="75" t="s">
        <v>77</v>
      </c>
      <c r="D298" s="29"/>
      <c r="F298" s="75" t="s">
        <v>117</v>
      </c>
      <c r="G298" s="17"/>
      <c r="H298" s="29"/>
      <c r="J298" s="75" t="s">
        <v>157</v>
      </c>
      <c r="K298" s="17"/>
      <c r="L298" s="29"/>
      <c r="N298" s="75" t="s">
        <v>197</v>
      </c>
      <c r="O298" s="17"/>
      <c r="P298" s="29"/>
      <c r="R298" s="75" t="s">
        <v>237</v>
      </c>
      <c r="S298" s="17"/>
      <c r="T298" s="29"/>
    </row>
    <row r="299" spans="2:20" s="68" customFormat="1" ht="13.8">
      <c r="C299" s="75" t="s">
        <v>78</v>
      </c>
      <c r="D299" s="29"/>
      <c r="F299" s="75" t="s">
        <v>118</v>
      </c>
      <c r="G299" s="17"/>
      <c r="H299" s="29"/>
      <c r="J299" s="75" t="s">
        <v>158</v>
      </c>
      <c r="K299" s="17"/>
      <c r="L299" s="29"/>
      <c r="N299" s="75" t="s">
        <v>198</v>
      </c>
      <c r="O299" s="17"/>
      <c r="P299" s="29"/>
      <c r="R299" s="75" t="s">
        <v>238</v>
      </c>
      <c r="S299" s="17"/>
      <c r="T299" s="29"/>
    </row>
    <row r="300" spans="2:20" s="68" customFormat="1" ht="13.8">
      <c r="C300" s="75" t="s">
        <v>79</v>
      </c>
      <c r="D300" s="29"/>
      <c r="F300" s="75" t="s">
        <v>119</v>
      </c>
      <c r="G300" s="17"/>
      <c r="H300" s="29"/>
      <c r="J300" s="75" t="s">
        <v>159</v>
      </c>
      <c r="K300" s="17"/>
      <c r="L300" s="29"/>
      <c r="N300" s="75" t="s">
        <v>199</v>
      </c>
      <c r="O300" s="17"/>
      <c r="P300" s="29"/>
      <c r="R300" s="75" t="s">
        <v>239</v>
      </c>
      <c r="S300" s="17"/>
      <c r="T300" s="29"/>
    </row>
    <row r="301" spans="2:20" s="68" customFormat="1" ht="13.8">
      <c r="C301" s="75" t="s">
        <v>80</v>
      </c>
      <c r="D301" s="29"/>
      <c r="F301" s="75" t="s">
        <v>120</v>
      </c>
      <c r="G301" s="17"/>
      <c r="H301" s="29"/>
      <c r="J301" s="75" t="s">
        <v>160</v>
      </c>
      <c r="K301" s="17"/>
      <c r="L301" s="29"/>
      <c r="N301" s="75" t="s">
        <v>200</v>
      </c>
      <c r="O301" s="17"/>
      <c r="P301" s="29"/>
      <c r="R301" s="75" t="s">
        <v>240</v>
      </c>
      <c r="S301" s="17"/>
      <c r="T301" s="29"/>
    </row>
    <row r="302" spans="2:20" s="68" customFormat="1" ht="13.8">
      <c r="C302" s="75" t="s">
        <v>81</v>
      </c>
      <c r="D302" s="29"/>
      <c r="F302" s="75" t="s">
        <v>121</v>
      </c>
      <c r="G302" s="17"/>
      <c r="H302" s="29"/>
      <c r="J302" s="75" t="s">
        <v>161</v>
      </c>
      <c r="K302" s="17"/>
      <c r="L302" s="29"/>
      <c r="N302" s="75" t="s">
        <v>201</v>
      </c>
      <c r="O302" s="17"/>
      <c r="P302" s="29"/>
      <c r="R302" s="75" t="s">
        <v>241</v>
      </c>
      <c r="S302" s="17"/>
      <c r="T302" s="29"/>
    </row>
    <row r="303" spans="2:20" s="68" customFormat="1" ht="13.8">
      <c r="C303" s="75" t="s">
        <v>82</v>
      </c>
      <c r="D303" s="29"/>
      <c r="F303" s="75" t="s">
        <v>122</v>
      </c>
      <c r="G303" s="17"/>
      <c r="H303" s="29"/>
      <c r="J303" s="75" t="s">
        <v>162</v>
      </c>
      <c r="K303" s="17"/>
      <c r="L303" s="29"/>
      <c r="N303" s="75" t="s">
        <v>202</v>
      </c>
      <c r="O303" s="17"/>
      <c r="P303" s="29"/>
      <c r="R303" s="75" t="s">
        <v>242</v>
      </c>
      <c r="S303" s="17"/>
      <c r="T303" s="29"/>
    </row>
    <row r="304" spans="2:20" s="68" customFormat="1" ht="13.8">
      <c r="C304" s="75" t="s">
        <v>83</v>
      </c>
      <c r="D304" s="29"/>
      <c r="F304" s="75" t="s">
        <v>123</v>
      </c>
      <c r="G304" s="17"/>
      <c r="H304" s="29"/>
      <c r="J304" s="75" t="s">
        <v>163</v>
      </c>
      <c r="K304" s="17"/>
      <c r="L304" s="29"/>
      <c r="N304" s="75" t="s">
        <v>203</v>
      </c>
      <c r="O304" s="17"/>
      <c r="P304" s="29"/>
      <c r="R304" s="75" t="s">
        <v>243</v>
      </c>
      <c r="S304" s="17"/>
      <c r="T304" s="29"/>
    </row>
    <row r="305" spans="3:20" s="68" customFormat="1" ht="13.8">
      <c r="C305" s="75" t="s">
        <v>84</v>
      </c>
      <c r="D305" s="29"/>
      <c r="F305" s="75" t="s">
        <v>124</v>
      </c>
      <c r="G305" s="17"/>
      <c r="H305" s="29"/>
      <c r="J305" s="75" t="s">
        <v>164</v>
      </c>
      <c r="K305" s="17"/>
      <c r="L305" s="29"/>
      <c r="N305" s="75" t="s">
        <v>204</v>
      </c>
      <c r="O305" s="17"/>
      <c r="P305" s="29"/>
      <c r="R305" s="75" t="s">
        <v>244</v>
      </c>
      <c r="S305" s="17"/>
      <c r="T305" s="29"/>
    </row>
    <row r="306" spans="3:20" s="68" customFormat="1" ht="13.8">
      <c r="C306" s="75" t="s">
        <v>85</v>
      </c>
      <c r="D306" s="29"/>
      <c r="F306" s="75" t="s">
        <v>125</v>
      </c>
      <c r="G306" s="17"/>
      <c r="H306" s="29"/>
      <c r="J306" s="75" t="s">
        <v>165</v>
      </c>
      <c r="K306" s="17"/>
      <c r="L306" s="29"/>
      <c r="N306" s="75" t="s">
        <v>205</v>
      </c>
      <c r="O306" s="17"/>
      <c r="P306" s="29"/>
      <c r="R306" s="75" t="s">
        <v>245</v>
      </c>
      <c r="S306" s="17"/>
      <c r="T306" s="29"/>
    </row>
    <row r="307" spans="3:20" s="68" customFormat="1" ht="13.8">
      <c r="C307" s="75" t="s">
        <v>86</v>
      </c>
      <c r="D307" s="29"/>
      <c r="F307" s="75" t="s">
        <v>126</v>
      </c>
      <c r="G307" s="17"/>
      <c r="H307" s="29"/>
      <c r="J307" s="75" t="s">
        <v>166</v>
      </c>
      <c r="K307" s="17"/>
      <c r="L307" s="29"/>
      <c r="N307" s="75" t="s">
        <v>206</v>
      </c>
      <c r="O307" s="17"/>
      <c r="P307" s="29"/>
      <c r="R307" s="75" t="s">
        <v>246</v>
      </c>
      <c r="S307" s="17"/>
      <c r="T307" s="29"/>
    </row>
    <row r="308" spans="3:20" s="68" customFormat="1" ht="13.8">
      <c r="C308" s="75" t="s">
        <v>87</v>
      </c>
      <c r="D308" s="29"/>
      <c r="F308" s="75" t="s">
        <v>127</v>
      </c>
      <c r="G308" s="17"/>
      <c r="H308" s="29"/>
      <c r="J308" s="75" t="s">
        <v>167</v>
      </c>
      <c r="K308" s="17"/>
      <c r="L308" s="29"/>
      <c r="N308" s="75" t="s">
        <v>207</v>
      </c>
      <c r="O308" s="17"/>
      <c r="P308" s="29"/>
      <c r="R308" s="75" t="s">
        <v>247</v>
      </c>
      <c r="S308" s="17"/>
      <c r="T308" s="29"/>
    </row>
    <row r="309" spans="3:20" s="68" customFormat="1" ht="13.8">
      <c r="C309" s="75" t="s">
        <v>88</v>
      </c>
      <c r="D309" s="29"/>
      <c r="F309" s="75" t="s">
        <v>128</v>
      </c>
      <c r="G309" s="17"/>
      <c r="H309" s="29"/>
      <c r="J309" s="75" t="s">
        <v>168</v>
      </c>
      <c r="K309" s="17"/>
      <c r="L309" s="29"/>
      <c r="N309" s="75" t="s">
        <v>208</v>
      </c>
      <c r="O309" s="17"/>
      <c r="P309" s="29"/>
      <c r="R309" s="75" t="s">
        <v>248</v>
      </c>
      <c r="S309" s="17"/>
      <c r="T309" s="29"/>
    </row>
    <row r="310" spans="3:20" s="68" customFormat="1" ht="13.8">
      <c r="C310" s="75" t="s">
        <v>89</v>
      </c>
      <c r="D310" s="29"/>
      <c r="F310" s="75" t="s">
        <v>129</v>
      </c>
      <c r="G310" s="17"/>
      <c r="H310" s="29"/>
      <c r="J310" s="75" t="s">
        <v>169</v>
      </c>
      <c r="K310" s="17"/>
      <c r="L310" s="29"/>
      <c r="N310" s="75" t="s">
        <v>209</v>
      </c>
      <c r="O310" s="17"/>
      <c r="P310" s="29"/>
      <c r="R310" s="75" t="s">
        <v>249</v>
      </c>
      <c r="S310" s="17"/>
      <c r="T310" s="29"/>
    </row>
    <row r="311" spans="3:20" s="68" customFormat="1" ht="13.8">
      <c r="C311" s="75" t="s">
        <v>90</v>
      </c>
      <c r="D311" s="29"/>
      <c r="F311" s="75" t="s">
        <v>130</v>
      </c>
      <c r="G311" s="17"/>
      <c r="H311" s="29"/>
      <c r="J311" s="75" t="s">
        <v>170</v>
      </c>
      <c r="K311" s="17"/>
      <c r="L311" s="29"/>
      <c r="N311" s="75" t="s">
        <v>210</v>
      </c>
      <c r="O311" s="17"/>
      <c r="P311" s="29"/>
      <c r="R311" s="75" t="s">
        <v>250</v>
      </c>
      <c r="S311" s="17"/>
      <c r="T311" s="29"/>
    </row>
    <row r="312" spans="3:20" s="68" customFormat="1" ht="13.8">
      <c r="C312" s="75" t="s">
        <v>91</v>
      </c>
      <c r="D312" s="29"/>
      <c r="F312" s="75" t="s">
        <v>131</v>
      </c>
      <c r="G312" s="17"/>
      <c r="H312" s="29"/>
      <c r="J312" s="75" t="s">
        <v>171</v>
      </c>
      <c r="K312" s="17"/>
      <c r="L312" s="29"/>
      <c r="N312" s="75" t="s">
        <v>211</v>
      </c>
      <c r="O312" s="17"/>
      <c r="P312" s="29"/>
      <c r="R312" s="75" t="s">
        <v>251</v>
      </c>
      <c r="S312" s="17"/>
      <c r="T312" s="29"/>
    </row>
    <row r="313" spans="3:20" s="68" customFormat="1" ht="13.8">
      <c r="C313" s="75" t="s">
        <v>92</v>
      </c>
      <c r="D313" s="29"/>
      <c r="F313" s="75" t="s">
        <v>132</v>
      </c>
      <c r="G313" s="17"/>
      <c r="H313" s="29"/>
      <c r="J313" s="75" t="s">
        <v>172</v>
      </c>
      <c r="K313" s="17"/>
      <c r="L313" s="29"/>
      <c r="N313" s="75" t="s">
        <v>212</v>
      </c>
      <c r="O313" s="17"/>
      <c r="P313" s="29"/>
      <c r="R313" s="75" t="s">
        <v>252</v>
      </c>
      <c r="S313" s="17"/>
      <c r="T313" s="29"/>
    </row>
    <row r="314" spans="3:20" s="68" customFormat="1" ht="13.8">
      <c r="C314" s="75" t="s">
        <v>93</v>
      </c>
      <c r="D314" s="29"/>
      <c r="F314" s="75" t="s">
        <v>133</v>
      </c>
      <c r="G314" s="17"/>
      <c r="H314" s="29"/>
      <c r="J314" s="75" t="s">
        <v>173</v>
      </c>
      <c r="K314" s="17"/>
      <c r="L314" s="29"/>
      <c r="N314" s="75" t="s">
        <v>213</v>
      </c>
      <c r="O314" s="17"/>
      <c r="P314" s="29"/>
      <c r="R314" s="75" t="s">
        <v>253</v>
      </c>
      <c r="S314" s="17"/>
      <c r="T314" s="29"/>
    </row>
    <row r="315" spans="3:20" s="68" customFormat="1" ht="13.8">
      <c r="C315" s="75" t="s">
        <v>94</v>
      </c>
      <c r="D315" s="29"/>
      <c r="F315" s="75" t="s">
        <v>134</v>
      </c>
      <c r="G315" s="17"/>
      <c r="H315" s="29"/>
      <c r="J315" s="75" t="s">
        <v>174</v>
      </c>
      <c r="K315" s="17"/>
      <c r="L315" s="29"/>
      <c r="N315" s="75" t="s">
        <v>214</v>
      </c>
      <c r="O315" s="17"/>
      <c r="P315" s="29"/>
      <c r="R315" s="75" t="s">
        <v>254</v>
      </c>
      <c r="S315" s="17"/>
      <c r="T315" s="29"/>
    </row>
    <row r="316" spans="3:20" s="68" customFormat="1" ht="13.8">
      <c r="C316" s="75" t="s">
        <v>95</v>
      </c>
      <c r="D316" s="29"/>
      <c r="F316" s="75" t="s">
        <v>135</v>
      </c>
      <c r="G316" s="17"/>
      <c r="H316" s="29"/>
      <c r="J316" s="75" t="s">
        <v>175</v>
      </c>
      <c r="K316" s="17"/>
      <c r="L316" s="29"/>
      <c r="N316" s="75" t="s">
        <v>215</v>
      </c>
      <c r="O316" s="17"/>
      <c r="P316" s="29"/>
      <c r="R316" s="75" t="s">
        <v>255</v>
      </c>
      <c r="S316" s="17"/>
      <c r="T316" s="29"/>
    </row>
    <row r="317" spans="3:20" s="68" customFormat="1" ht="13.8">
      <c r="C317" s="75" t="s">
        <v>96</v>
      </c>
      <c r="D317" s="29"/>
      <c r="F317" s="75" t="s">
        <v>136</v>
      </c>
      <c r="G317" s="17"/>
      <c r="H317" s="29"/>
      <c r="J317" s="75" t="s">
        <v>176</v>
      </c>
      <c r="K317" s="17"/>
      <c r="L317" s="29"/>
      <c r="N317" s="75" t="s">
        <v>216</v>
      </c>
      <c r="O317" s="17"/>
      <c r="P317" s="29"/>
      <c r="R317" s="75" t="s">
        <v>256</v>
      </c>
      <c r="S317" s="17"/>
      <c r="T317" s="29"/>
    </row>
    <row r="318" spans="3:20" s="68" customFormat="1" ht="13.8">
      <c r="C318" s="75" t="s">
        <v>97</v>
      </c>
      <c r="D318" s="29"/>
      <c r="F318" s="75" t="s">
        <v>137</v>
      </c>
      <c r="G318" s="17"/>
      <c r="H318" s="29"/>
      <c r="J318" s="75" t="s">
        <v>177</v>
      </c>
      <c r="K318" s="17"/>
      <c r="L318" s="29"/>
      <c r="N318" s="75" t="s">
        <v>217</v>
      </c>
      <c r="O318" s="17"/>
      <c r="P318" s="29"/>
      <c r="R318" s="75" t="s">
        <v>257</v>
      </c>
      <c r="S318" s="17"/>
      <c r="T318" s="29"/>
    </row>
    <row r="319" spans="3:20" s="68" customFormat="1" ht="13.8">
      <c r="C319" s="75" t="s">
        <v>98</v>
      </c>
      <c r="D319" s="29"/>
      <c r="F319" s="75" t="s">
        <v>138</v>
      </c>
      <c r="G319" s="17"/>
      <c r="H319" s="29"/>
      <c r="J319" s="75" t="s">
        <v>178</v>
      </c>
      <c r="K319" s="17"/>
      <c r="L319" s="29"/>
      <c r="N319" s="75" t="s">
        <v>218</v>
      </c>
      <c r="O319" s="17"/>
      <c r="P319" s="29"/>
      <c r="R319" s="75" t="s">
        <v>258</v>
      </c>
      <c r="S319" s="17"/>
      <c r="T319" s="29"/>
    </row>
    <row r="320" spans="3:20" s="68" customFormat="1" ht="13.8">
      <c r="C320" s="75" t="s">
        <v>99</v>
      </c>
      <c r="D320" s="29"/>
      <c r="F320" s="75" t="s">
        <v>139</v>
      </c>
      <c r="G320" s="17"/>
      <c r="H320" s="29"/>
      <c r="J320" s="75" t="s">
        <v>179</v>
      </c>
      <c r="K320" s="17"/>
      <c r="L320" s="29"/>
      <c r="N320" s="75" t="s">
        <v>219</v>
      </c>
      <c r="O320" s="17"/>
      <c r="P320" s="29"/>
      <c r="R320" s="75" t="s">
        <v>259</v>
      </c>
      <c r="S320" s="17"/>
      <c r="T320" s="29"/>
    </row>
    <row r="321" spans="3:20" s="68" customFormat="1" ht="13.8">
      <c r="C321" s="75" t="s">
        <v>100</v>
      </c>
      <c r="D321" s="29"/>
      <c r="F321" s="75" t="s">
        <v>140</v>
      </c>
      <c r="G321" s="17"/>
      <c r="H321" s="29"/>
      <c r="J321" s="75" t="s">
        <v>180</v>
      </c>
      <c r="K321" s="17"/>
      <c r="L321" s="29"/>
      <c r="N321" s="75" t="s">
        <v>220</v>
      </c>
      <c r="O321" s="17"/>
      <c r="P321" s="29"/>
      <c r="R321" s="75" t="s">
        <v>260</v>
      </c>
      <c r="S321" s="17"/>
      <c r="T321" s="29"/>
    </row>
    <row r="322" spans="3:20" s="68" customFormat="1" ht="13.8">
      <c r="C322" s="75" t="s">
        <v>101</v>
      </c>
      <c r="D322" s="29"/>
      <c r="F322" s="75" t="s">
        <v>141</v>
      </c>
      <c r="G322" s="17"/>
      <c r="H322" s="29"/>
      <c r="J322" s="75" t="s">
        <v>181</v>
      </c>
      <c r="K322" s="17"/>
      <c r="L322" s="29"/>
      <c r="N322" s="75" t="s">
        <v>221</v>
      </c>
      <c r="O322" s="17"/>
      <c r="P322" s="29"/>
      <c r="R322" s="75" t="s">
        <v>261</v>
      </c>
      <c r="S322" s="17"/>
      <c r="T322" s="29"/>
    </row>
    <row r="323" spans="3:20" s="68" customFormat="1" ht="13.8">
      <c r="C323" s="75" t="s">
        <v>102</v>
      </c>
      <c r="D323" s="29"/>
      <c r="F323" s="75" t="s">
        <v>142</v>
      </c>
      <c r="G323" s="17"/>
      <c r="H323" s="29"/>
      <c r="J323" s="75" t="s">
        <v>182</v>
      </c>
      <c r="K323" s="17"/>
      <c r="L323" s="29"/>
      <c r="N323" s="75" t="s">
        <v>222</v>
      </c>
      <c r="O323" s="17"/>
      <c r="P323" s="29"/>
      <c r="R323" s="75" t="s">
        <v>262</v>
      </c>
      <c r="S323" s="17"/>
      <c r="T323" s="29"/>
    </row>
    <row r="324" spans="3:20" s="68" customFormat="1" ht="13.8">
      <c r="C324" s="75" t="s">
        <v>103</v>
      </c>
      <c r="D324" s="29"/>
      <c r="F324" s="75" t="s">
        <v>143</v>
      </c>
      <c r="G324" s="17"/>
      <c r="H324" s="29"/>
      <c r="J324" s="75" t="s">
        <v>183</v>
      </c>
      <c r="K324" s="17"/>
      <c r="L324" s="29"/>
      <c r="N324" s="75" t="s">
        <v>223</v>
      </c>
      <c r="O324" s="17"/>
      <c r="P324" s="29"/>
      <c r="R324" s="75" t="s">
        <v>263</v>
      </c>
      <c r="S324" s="17"/>
      <c r="T324" s="29"/>
    </row>
    <row r="325" spans="3:20" s="68" customFormat="1" ht="13.8">
      <c r="C325" s="75" t="s">
        <v>104</v>
      </c>
      <c r="D325" s="29"/>
      <c r="F325" s="75" t="s">
        <v>144</v>
      </c>
      <c r="G325" s="17"/>
      <c r="H325" s="29"/>
      <c r="J325" s="75" t="s">
        <v>184</v>
      </c>
      <c r="K325" s="17"/>
      <c r="L325" s="29"/>
      <c r="N325" s="75" t="s">
        <v>224</v>
      </c>
      <c r="O325" s="17"/>
      <c r="P325" s="29"/>
      <c r="R325" s="75" t="s">
        <v>264</v>
      </c>
      <c r="S325" s="17"/>
      <c r="T325" s="29"/>
    </row>
    <row r="326" spans="3:20" s="68" customFormat="1" ht="13.8">
      <c r="C326" s="75" t="s">
        <v>105</v>
      </c>
      <c r="D326" s="29"/>
      <c r="F326" s="75" t="s">
        <v>145</v>
      </c>
      <c r="G326" s="17"/>
      <c r="H326" s="29"/>
      <c r="J326" s="75" t="s">
        <v>185</v>
      </c>
      <c r="K326" s="17"/>
      <c r="L326" s="29"/>
      <c r="N326" s="75" t="s">
        <v>225</v>
      </c>
      <c r="O326" s="17"/>
      <c r="P326" s="29"/>
      <c r="R326" s="75" t="s">
        <v>265</v>
      </c>
      <c r="S326" s="17"/>
      <c r="T326" s="29"/>
    </row>
    <row r="327" spans="3:20" s="68" customFormat="1" ht="13.8">
      <c r="C327" s="75" t="s">
        <v>106</v>
      </c>
      <c r="D327" s="29"/>
      <c r="F327" s="75" t="s">
        <v>146</v>
      </c>
      <c r="G327" s="17"/>
      <c r="H327" s="29"/>
      <c r="J327" s="75" t="s">
        <v>186</v>
      </c>
      <c r="K327" s="17"/>
      <c r="L327" s="29"/>
      <c r="N327" s="75" t="s">
        <v>226</v>
      </c>
      <c r="O327" s="17"/>
      <c r="P327" s="29"/>
      <c r="R327" s="75" t="s">
        <v>266</v>
      </c>
      <c r="S327" s="17"/>
      <c r="T327" s="29"/>
    </row>
    <row r="328" spans="3:20" s="68" customFormat="1" ht="13.8">
      <c r="C328" s="75" t="s">
        <v>107</v>
      </c>
      <c r="D328" s="29"/>
      <c r="F328" s="75" t="s">
        <v>147</v>
      </c>
      <c r="G328" s="17"/>
      <c r="H328" s="29"/>
      <c r="J328" s="75" t="s">
        <v>187</v>
      </c>
      <c r="K328" s="17"/>
      <c r="L328" s="29"/>
      <c r="N328" s="75" t="s">
        <v>227</v>
      </c>
      <c r="O328" s="17"/>
      <c r="P328" s="29"/>
      <c r="R328" s="75" t="s">
        <v>267</v>
      </c>
      <c r="S328" s="17"/>
      <c r="T328" s="29"/>
    </row>
    <row r="329" spans="3:20" s="68" customFormat="1" ht="13.8">
      <c r="C329" s="75" t="s">
        <v>108</v>
      </c>
      <c r="D329" s="29"/>
      <c r="F329" s="75" t="s">
        <v>148</v>
      </c>
      <c r="G329" s="17"/>
      <c r="H329" s="29"/>
      <c r="J329" s="75" t="s">
        <v>188</v>
      </c>
      <c r="K329" s="17"/>
      <c r="L329" s="29"/>
      <c r="N329" s="75" t="s">
        <v>228</v>
      </c>
      <c r="O329" s="17"/>
      <c r="P329" s="29"/>
      <c r="R329" s="75" t="s">
        <v>268</v>
      </c>
      <c r="S329" s="17"/>
      <c r="T329" s="29"/>
    </row>
    <row r="330" spans="3:20" s="68" customFormat="1" ht="13.8">
      <c r="C330" s="75" t="s">
        <v>109</v>
      </c>
      <c r="D330" s="29"/>
      <c r="F330" s="75" t="s">
        <v>149</v>
      </c>
      <c r="G330" s="17"/>
      <c r="H330" s="29"/>
      <c r="J330" s="75" t="s">
        <v>189</v>
      </c>
      <c r="K330" s="17"/>
      <c r="L330" s="29"/>
      <c r="N330" s="75" t="s">
        <v>229</v>
      </c>
      <c r="O330" s="17"/>
      <c r="P330" s="29"/>
      <c r="R330" s="75" t="s">
        <v>269</v>
      </c>
      <c r="S330" s="17"/>
      <c r="T330" s="29"/>
    </row>
    <row r="331" spans="3:20" s="68" customFormat="1" ht="13.8">
      <c r="C331" s="75" t="s">
        <v>110</v>
      </c>
      <c r="D331" s="29"/>
      <c r="F331" s="75" t="s">
        <v>150</v>
      </c>
      <c r="G331" s="17"/>
      <c r="H331" s="29"/>
      <c r="J331" s="75" t="s">
        <v>190</v>
      </c>
      <c r="K331" s="17"/>
      <c r="L331" s="29"/>
      <c r="N331" s="75" t="s">
        <v>230</v>
      </c>
      <c r="O331" s="17"/>
      <c r="P331" s="29"/>
      <c r="R331" s="75" t="s">
        <v>270</v>
      </c>
      <c r="S331" s="17"/>
      <c r="T331" s="29"/>
    </row>
    <row r="332" spans="3:20" s="68" customFormat="1" thickBot="1">
      <c r="C332" s="75" t="s">
        <v>111</v>
      </c>
      <c r="D332" s="29"/>
      <c r="F332" s="75" t="s">
        <v>151</v>
      </c>
      <c r="G332" s="17"/>
      <c r="H332" s="29"/>
      <c r="J332" s="75" t="s">
        <v>191</v>
      </c>
      <c r="K332" s="17"/>
      <c r="L332" s="29"/>
      <c r="N332" s="75" t="s">
        <v>231</v>
      </c>
      <c r="O332" s="17"/>
      <c r="P332" s="29"/>
      <c r="R332" s="76" t="s">
        <v>271</v>
      </c>
      <c r="S332" s="77"/>
      <c r="T332" s="30"/>
    </row>
    <row r="333" spans="3:20" s="68" customFormat="1" ht="13.8">
      <c r="C333" s="75" t="s">
        <v>112</v>
      </c>
      <c r="D333" s="29"/>
      <c r="F333" s="75" t="s">
        <v>152</v>
      </c>
      <c r="G333" s="17"/>
      <c r="H333" s="29"/>
      <c r="J333" s="75" t="s">
        <v>192</v>
      </c>
      <c r="K333" s="17"/>
      <c r="L333" s="29"/>
      <c r="N333" s="75" t="s">
        <v>232</v>
      </c>
      <c r="O333" s="17"/>
      <c r="P333" s="29"/>
      <c r="R333" s="17"/>
      <c r="S333" s="17"/>
    </row>
    <row r="334" spans="3:20" s="68" customFormat="1" thickBot="1">
      <c r="C334" s="76" t="s">
        <v>113</v>
      </c>
      <c r="D334" s="30"/>
      <c r="F334" s="76" t="s">
        <v>153</v>
      </c>
      <c r="G334" s="77"/>
      <c r="H334" s="30"/>
      <c r="J334" s="76" t="s">
        <v>193</v>
      </c>
      <c r="K334" s="77"/>
      <c r="L334" s="30"/>
      <c r="N334" s="76" t="s">
        <v>233</v>
      </c>
      <c r="O334" s="77"/>
      <c r="P334" s="30"/>
      <c r="R334" s="17"/>
      <c r="S334" s="17"/>
    </row>
    <row r="335" spans="3:20" s="68" customFormat="1" ht="13.8">
      <c r="C335" s="23"/>
      <c r="D335" s="23"/>
    </row>
    <row r="336" spans="3:20" s="68" customFormat="1" ht="13.8">
      <c r="C336" s="23"/>
      <c r="D336" s="31"/>
    </row>
    <row r="337" spans="2:20">
      <c r="B337" s="45" t="s">
        <v>393</v>
      </c>
      <c r="C337" s="3" t="s">
        <v>322</v>
      </c>
      <c r="D337" s="3"/>
      <c r="E337" s="78"/>
    </row>
    <row r="338" spans="2:20" s="68" customFormat="1" ht="13.8">
      <c r="C338" s="23" t="s">
        <v>583</v>
      </c>
      <c r="D338" s="23"/>
    </row>
    <row r="339" spans="2:20" s="68" customFormat="1" thickBot="1">
      <c r="C339" s="26"/>
      <c r="D339" s="26"/>
    </row>
    <row r="340" spans="2:20" s="68" customFormat="1" ht="20.399999999999999">
      <c r="C340" s="66" t="s">
        <v>579</v>
      </c>
      <c r="D340" s="65">
        <f>D60-SUM(D341:D379,H340:H379,L340:L379,P340:P379,T340:T377)</f>
        <v>0</v>
      </c>
      <c r="F340" s="27" t="s">
        <v>114</v>
      </c>
      <c r="G340" s="73"/>
      <c r="H340" s="28"/>
      <c r="J340" s="27" t="s">
        <v>154</v>
      </c>
      <c r="K340" s="73"/>
      <c r="L340" s="28"/>
      <c r="N340" s="27" t="s">
        <v>194</v>
      </c>
      <c r="O340" s="73"/>
      <c r="P340" s="28"/>
      <c r="R340" s="27" t="s">
        <v>234</v>
      </c>
      <c r="S340" s="67"/>
      <c r="T340" s="28"/>
    </row>
    <row r="341" spans="2:20" s="68" customFormat="1" ht="13.8">
      <c r="C341" s="74" t="s">
        <v>75</v>
      </c>
      <c r="D341" s="29"/>
      <c r="F341" s="75" t="s">
        <v>115</v>
      </c>
      <c r="G341" s="17"/>
      <c r="H341" s="29"/>
      <c r="J341" s="75" t="s">
        <v>155</v>
      </c>
      <c r="K341" s="17"/>
      <c r="L341" s="29"/>
      <c r="N341" s="75" t="s">
        <v>195</v>
      </c>
      <c r="O341" s="17"/>
      <c r="P341" s="29"/>
      <c r="R341" s="75" t="s">
        <v>235</v>
      </c>
      <c r="S341" s="17"/>
      <c r="T341" s="29"/>
    </row>
    <row r="342" spans="2:20" s="68" customFormat="1" ht="13.8">
      <c r="C342" s="75" t="s">
        <v>76</v>
      </c>
      <c r="D342" s="29"/>
      <c r="F342" s="75" t="s">
        <v>116</v>
      </c>
      <c r="G342" s="17"/>
      <c r="H342" s="29"/>
      <c r="J342" s="75" t="s">
        <v>156</v>
      </c>
      <c r="K342" s="17"/>
      <c r="L342" s="29"/>
      <c r="N342" s="75" t="s">
        <v>196</v>
      </c>
      <c r="O342" s="17"/>
      <c r="P342" s="29"/>
      <c r="R342" s="75" t="s">
        <v>236</v>
      </c>
      <c r="S342" s="17"/>
      <c r="T342" s="29"/>
    </row>
    <row r="343" spans="2:20" s="68" customFormat="1" ht="13.8">
      <c r="C343" s="75" t="s">
        <v>77</v>
      </c>
      <c r="D343" s="29"/>
      <c r="F343" s="75" t="s">
        <v>117</v>
      </c>
      <c r="G343" s="17"/>
      <c r="H343" s="29"/>
      <c r="J343" s="75" t="s">
        <v>157</v>
      </c>
      <c r="K343" s="17"/>
      <c r="L343" s="29"/>
      <c r="N343" s="75" t="s">
        <v>197</v>
      </c>
      <c r="O343" s="17"/>
      <c r="P343" s="29"/>
      <c r="R343" s="75" t="s">
        <v>237</v>
      </c>
      <c r="S343" s="17"/>
      <c r="T343" s="29"/>
    </row>
    <row r="344" spans="2:20" s="68" customFormat="1" ht="13.8">
      <c r="C344" s="75" t="s">
        <v>78</v>
      </c>
      <c r="D344" s="29"/>
      <c r="F344" s="75" t="s">
        <v>118</v>
      </c>
      <c r="G344" s="17"/>
      <c r="H344" s="29"/>
      <c r="J344" s="75" t="s">
        <v>158</v>
      </c>
      <c r="K344" s="17"/>
      <c r="L344" s="29"/>
      <c r="N344" s="75" t="s">
        <v>198</v>
      </c>
      <c r="O344" s="17"/>
      <c r="P344" s="29"/>
      <c r="R344" s="75" t="s">
        <v>238</v>
      </c>
      <c r="S344" s="17"/>
      <c r="T344" s="29"/>
    </row>
    <row r="345" spans="2:20" s="68" customFormat="1" ht="13.8">
      <c r="C345" s="75" t="s">
        <v>79</v>
      </c>
      <c r="D345" s="29"/>
      <c r="F345" s="75" t="s">
        <v>119</v>
      </c>
      <c r="G345" s="17"/>
      <c r="H345" s="29"/>
      <c r="J345" s="75" t="s">
        <v>159</v>
      </c>
      <c r="K345" s="17"/>
      <c r="L345" s="29"/>
      <c r="N345" s="75" t="s">
        <v>199</v>
      </c>
      <c r="O345" s="17"/>
      <c r="P345" s="29"/>
      <c r="R345" s="75" t="s">
        <v>239</v>
      </c>
      <c r="S345" s="17"/>
      <c r="T345" s="29"/>
    </row>
    <row r="346" spans="2:20" s="68" customFormat="1" ht="13.8">
      <c r="C346" s="75" t="s">
        <v>80</v>
      </c>
      <c r="D346" s="29"/>
      <c r="F346" s="75" t="s">
        <v>120</v>
      </c>
      <c r="G346" s="17"/>
      <c r="H346" s="29"/>
      <c r="J346" s="75" t="s">
        <v>160</v>
      </c>
      <c r="K346" s="17"/>
      <c r="L346" s="29"/>
      <c r="N346" s="75" t="s">
        <v>200</v>
      </c>
      <c r="O346" s="17"/>
      <c r="P346" s="29"/>
      <c r="R346" s="75" t="s">
        <v>240</v>
      </c>
      <c r="S346" s="17"/>
      <c r="T346" s="29"/>
    </row>
    <row r="347" spans="2:20" s="68" customFormat="1" ht="13.8">
      <c r="C347" s="75" t="s">
        <v>81</v>
      </c>
      <c r="D347" s="29"/>
      <c r="F347" s="75" t="s">
        <v>121</v>
      </c>
      <c r="G347" s="17"/>
      <c r="H347" s="29"/>
      <c r="J347" s="75" t="s">
        <v>161</v>
      </c>
      <c r="K347" s="17"/>
      <c r="L347" s="29"/>
      <c r="N347" s="75" t="s">
        <v>201</v>
      </c>
      <c r="O347" s="17"/>
      <c r="P347" s="29"/>
      <c r="R347" s="75" t="s">
        <v>241</v>
      </c>
      <c r="S347" s="17"/>
      <c r="T347" s="29"/>
    </row>
    <row r="348" spans="2:20" s="68" customFormat="1" ht="13.8">
      <c r="C348" s="75" t="s">
        <v>82</v>
      </c>
      <c r="D348" s="29"/>
      <c r="F348" s="75" t="s">
        <v>122</v>
      </c>
      <c r="G348" s="17"/>
      <c r="H348" s="29"/>
      <c r="J348" s="75" t="s">
        <v>162</v>
      </c>
      <c r="K348" s="17"/>
      <c r="L348" s="29"/>
      <c r="N348" s="75" t="s">
        <v>202</v>
      </c>
      <c r="O348" s="17"/>
      <c r="P348" s="29"/>
      <c r="R348" s="75" t="s">
        <v>242</v>
      </c>
      <c r="S348" s="17"/>
      <c r="T348" s="29"/>
    </row>
    <row r="349" spans="2:20" s="68" customFormat="1" ht="13.8">
      <c r="C349" s="75" t="s">
        <v>83</v>
      </c>
      <c r="D349" s="29"/>
      <c r="F349" s="75" t="s">
        <v>123</v>
      </c>
      <c r="G349" s="17"/>
      <c r="H349" s="29"/>
      <c r="J349" s="75" t="s">
        <v>163</v>
      </c>
      <c r="K349" s="17"/>
      <c r="L349" s="29"/>
      <c r="N349" s="75" t="s">
        <v>203</v>
      </c>
      <c r="O349" s="17"/>
      <c r="P349" s="29"/>
      <c r="R349" s="75" t="s">
        <v>243</v>
      </c>
      <c r="S349" s="17"/>
      <c r="T349" s="29"/>
    </row>
    <row r="350" spans="2:20" s="68" customFormat="1" ht="13.8">
      <c r="C350" s="75" t="s">
        <v>84</v>
      </c>
      <c r="D350" s="29"/>
      <c r="F350" s="75" t="s">
        <v>124</v>
      </c>
      <c r="G350" s="17"/>
      <c r="H350" s="29"/>
      <c r="J350" s="75" t="s">
        <v>164</v>
      </c>
      <c r="K350" s="17"/>
      <c r="L350" s="29"/>
      <c r="N350" s="75" t="s">
        <v>204</v>
      </c>
      <c r="O350" s="17"/>
      <c r="P350" s="29"/>
      <c r="R350" s="75" t="s">
        <v>244</v>
      </c>
      <c r="S350" s="17"/>
      <c r="T350" s="29"/>
    </row>
    <row r="351" spans="2:20" s="68" customFormat="1" ht="13.8">
      <c r="C351" s="75" t="s">
        <v>85</v>
      </c>
      <c r="D351" s="29"/>
      <c r="F351" s="75" t="s">
        <v>125</v>
      </c>
      <c r="G351" s="17"/>
      <c r="H351" s="29"/>
      <c r="J351" s="75" t="s">
        <v>165</v>
      </c>
      <c r="K351" s="17"/>
      <c r="L351" s="29"/>
      <c r="N351" s="75" t="s">
        <v>205</v>
      </c>
      <c r="O351" s="17"/>
      <c r="P351" s="29"/>
      <c r="R351" s="75" t="s">
        <v>245</v>
      </c>
      <c r="S351" s="17"/>
      <c r="T351" s="29"/>
    </row>
    <row r="352" spans="2:20" s="68" customFormat="1" ht="13.8">
      <c r="C352" s="75" t="s">
        <v>86</v>
      </c>
      <c r="D352" s="29"/>
      <c r="F352" s="75" t="s">
        <v>126</v>
      </c>
      <c r="G352" s="17"/>
      <c r="H352" s="29"/>
      <c r="J352" s="75" t="s">
        <v>166</v>
      </c>
      <c r="K352" s="17"/>
      <c r="L352" s="29"/>
      <c r="N352" s="75" t="s">
        <v>206</v>
      </c>
      <c r="O352" s="17"/>
      <c r="P352" s="29"/>
      <c r="R352" s="75" t="s">
        <v>246</v>
      </c>
      <c r="S352" s="17"/>
      <c r="T352" s="29"/>
    </row>
    <row r="353" spans="3:20" s="68" customFormat="1" ht="13.8">
      <c r="C353" s="75" t="s">
        <v>87</v>
      </c>
      <c r="D353" s="29"/>
      <c r="F353" s="75" t="s">
        <v>127</v>
      </c>
      <c r="G353" s="17"/>
      <c r="H353" s="29"/>
      <c r="J353" s="75" t="s">
        <v>167</v>
      </c>
      <c r="K353" s="17"/>
      <c r="L353" s="29"/>
      <c r="N353" s="75" t="s">
        <v>207</v>
      </c>
      <c r="O353" s="17"/>
      <c r="P353" s="29"/>
      <c r="R353" s="75" t="s">
        <v>247</v>
      </c>
      <c r="S353" s="17"/>
      <c r="T353" s="29"/>
    </row>
    <row r="354" spans="3:20" s="68" customFormat="1" ht="13.8">
      <c r="C354" s="75" t="s">
        <v>88</v>
      </c>
      <c r="D354" s="29"/>
      <c r="F354" s="75" t="s">
        <v>128</v>
      </c>
      <c r="G354" s="17"/>
      <c r="H354" s="29"/>
      <c r="J354" s="75" t="s">
        <v>168</v>
      </c>
      <c r="K354" s="17"/>
      <c r="L354" s="29"/>
      <c r="N354" s="75" t="s">
        <v>208</v>
      </c>
      <c r="O354" s="17"/>
      <c r="P354" s="29"/>
      <c r="R354" s="75" t="s">
        <v>248</v>
      </c>
      <c r="S354" s="17"/>
      <c r="T354" s="29"/>
    </row>
    <row r="355" spans="3:20" s="68" customFormat="1" ht="13.8">
      <c r="C355" s="75" t="s">
        <v>89</v>
      </c>
      <c r="D355" s="29"/>
      <c r="F355" s="75" t="s">
        <v>129</v>
      </c>
      <c r="G355" s="17"/>
      <c r="H355" s="29"/>
      <c r="J355" s="75" t="s">
        <v>169</v>
      </c>
      <c r="K355" s="17"/>
      <c r="L355" s="29"/>
      <c r="N355" s="75" t="s">
        <v>209</v>
      </c>
      <c r="O355" s="17"/>
      <c r="P355" s="29"/>
      <c r="R355" s="75" t="s">
        <v>249</v>
      </c>
      <c r="S355" s="17"/>
      <c r="T355" s="29"/>
    </row>
    <row r="356" spans="3:20" s="68" customFormat="1" ht="13.8">
      <c r="C356" s="75" t="s">
        <v>90</v>
      </c>
      <c r="D356" s="29"/>
      <c r="F356" s="75" t="s">
        <v>130</v>
      </c>
      <c r="G356" s="17"/>
      <c r="H356" s="29"/>
      <c r="J356" s="75" t="s">
        <v>170</v>
      </c>
      <c r="K356" s="17"/>
      <c r="L356" s="29"/>
      <c r="N356" s="75" t="s">
        <v>210</v>
      </c>
      <c r="O356" s="17"/>
      <c r="P356" s="29"/>
      <c r="R356" s="75" t="s">
        <v>250</v>
      </c>
      <c r="S356" s="17"/>
      <c r="T356" s="29"/>
    </row>
    <row r="357" spans="3:20" s="68" customFormat="1" ht="13.8">
      <c r="C357" s="75" t="s">
        <v>91</v>
      </c>
      <c r="D357" s="29"/>
      <c r="F357" s="75" t="s">
        <v>131</v>
      </c>
      <c r="G357" s="17"/>
      <c r="H357" s="29"/>
      <c r="J357" s="75" t="s">
        <v>171</v>
      </c>
      <c r="K357" s="17"/>
      <c r="L357" s="29"/>
      <c r="N357" s="75" t="s">
        <v>211</v>
      </c>
      <c r="O357" s="17"/>
      <c r="P357" s="29"/>
      <c r="R357" s="75" t="s">
        <v>251</v>
      </c>
      <c r="S357" s="17"/>
      <c r="T357" s="29"/>
    </row>
    <row r="358" spans="3:20" s="68" customFormat="1" ht="13.8">
      <c r="C358" s="75" t="s">
        <v>92</v>
      </c>
      <c r="D358" s="29"/>
      <c r="F358" s="75" t="s">
        <v>132</v>
      </c>
      <c r="G358" s="17"/>
      <c r="H358" s="29"/>
      <c r="J358" s="75" t="s">
        <v>172</v>
      </c>
      <c r="K358" s="17"/>
      <c r="L358" s="29"/>
      <c r="N358" s="75" t="s">
        <v>212</v>
      </c>
      <c r="O358" s="17"/>
      <c r="P358" s="29"/>
      <c r="R358" s="75" t="s">
        <v>252</v>
      </c>
      <c r="S358" s="17"/>
      <c r="T358" s="29"/>
    </row>
    <row r="359" spans="3:20" s="68" customFormat="1" ht="13.8">
      <c r="C359" s="75" t="s">
        <v>93</v>
      </c>
      <c r="D359" s="29"/>
      <c r="F359" s="75" t="s">
        <v>133</v>
      </c>
      <c r="G359" s="17"/>
      <c r="H359" s="29"/>
      <c r="J359" s="75" t="s">
        <v>173</v>
      </c>
      <c r="K359" s="17"/>
      <c r="L359" s="29"/>
      <c r="N359" s="75" t="s">
        <v>213</v>
      </c>
      <c r="O359" s="17"/>
      <c r="P359" s="29"/>
      <c r="R359" s="75" t="s">
        <v>253</v>
      </c>
      <c r="S359" s="17"/>
      <c r="T359" s="29"/>
    </row>
    <row r="360" spans="3:20" s="68" customFormat="1" ht="13.8">
      <c r="C360" s="75" t="s">
        <v>94</v>
      </c>
      <c r="D360" s="29"/>
      <c r="F360" s="75" t="s">
        <v>134</v>
      </c>
      <c r="G360" s="17"/>
      <c r="H360" s="29"/>
      <c r="J360" s="75" t="s">
        <v>174</v>
      </c>
      <c r="K360" s="17"/>
      <c r="L360" s="29"/>
      <c r="N360" s="75" t="s">
        <v>214</v>
      </c>
      <c r="O360" s="17"/>
      <c r="P360" s="29"/>
      <c r="R360" s="75" t="s">
        <v>254</v>
      </c>
      <c r="S360" s="17"/>
      <c r="T360" s="29"/>
    </row>
    <row r="361" spans="3:20" s="68" customFormat="1" ht="13.8">
      <c r="C361" s="75" t="s">
        <v>95</v>
      </c>
      <c r="D361" s="29"/>
      <c r="F361" s="75" t="s">
        <v>135</v>
      </c>
      <c r="G361" s="17"/>
      <c r="H361" s="29"/>
      <c r="J361" s="75" t="s">
        <v>175</v>
      </c>
      <c r="K361" s="17"/>
      <c r="L361" s="29"/>
      <c r="N361" s="75" t="s">
        <v>215</v>
      </c>
      <c r="O361" s="17"/>
      <c r="P361" s="29"/>
      <c r="R361" s="75" t="s">
        <v>255</v>
      </c>
      <c r="S361" s="17"/>
      <c r="T361" s="29"/>
    </row>
    <row r="362" spans="3:20" s="68" customFormat="1" ht="13.8">
      <c r="C362" s="75" t="s">
        <v>96</v>
      </c>
      <c r="D362" s="29"/>
      <c r="F362" s="75" t="s">
        <v>136</v>
      </c>
      <c r="G362" s="17"/>
      <c r="H362" s="29"/>
      <c r="J362" s="75" t="s">
        <v>176</v>
      </c>
      <c r="K362" s="17"/>
      <c r="L362" s="29"/>
      <c r="N362" s="75" t="s">
        <v>216</v>
      </c>
      <c r="O362" s="17"/>
      <c r="P362" s="29"/>
      <c r="R362" s="75" t="s">
        <v>256</v>
      </c>
      <c r="S362" s="17"/>
      <c r="T362" s="29"/>
    </row>
    <row r="363" spans="3:20" s="68" customFormat="1" ht="13.8">
      <c r="C363" s="75" t="s">
        <v>97</v>
      </c>
      <c r="D363" s="29"/>
      <c r="F363" s="75" t="s">
        <v>137</v>
      </c>
      <c r="G363" s="17"/>
      <c r="H363" s="29"/>
      <c r="J363" s="75" t="s">
        <v>177</v>
      </c>
      <c r="K363" s="17"/>
      <c r="L363" s="29"/>
      <c r="N363" s="75" t="s">
        <v>217</v>
      </c>
      <c r="O363" s="17"/>
      <c r="P363" s="29"/>
      <c r="R363" s="75" t="s">
        <v>257</v>
      </c>
      <c r="S363" s="17"/>
      <c r="T363" s="29"/>
    </row>
    <row r="364" spans="3:20" s="68" customFormat="1" ht="13.8">
      <c r="C364" s="75" t="s">
        <v>98</v>
      </c>
      <c r="D364" s="29"/>
      <c r="F364" s="75" t="s">
        <v>138</v>
      </c>
      <c r="G364" s="17"/>
      <c r="H364" s="29"/>
      <c r="J364" s="75" t="s">
        <v>178</v>
      </c>
      <c r="K364" s="17"/>
      <c r="L364" s="29"/>
      <c r="N364" s="75" t="s">
        <v>218</v>
      </c>
      <c r="O364" s="17"/>
      <c r="P364" s="29"/>
      <c r="R364" s="75" t="s">
        <v>258</v>
      </c>
      <c r="S364" s="17"/>
      <c r="T364" s="29"/>
    </row>
    <row r="365" spans="3:20" s="68" customFormat="1" ht="13.8">
      <c r="C365" s="75" t="s">
        <v>99</v>
      </c>
      <c r="D365" s="29"/>
      <c r="F365" s="75" t="s">
        <v>139</v>
      </c>
      <c r="G365" s="17"/>
      <c r="H365" s="29"/>
      <c r="J365" s="75" t="s">
        <v>179</v>
      </c>
      <c r="K365" s="17"/>
      <c r="L365" s="29"/>
      <c r="N365" s="75" t="s">
        <v>219</v>
      </c>
      <c r="O365" s="17"/>
      <c r="P365" s="29"/>
      <c r="R365" s="75" t="s">
        <v>259</v>
      </c>
      <c r="S365" s="17"/>
      <c r="T365" s="29"/>
    </row>
    <row r="366" spans="3:20" s="68" customFormat="1" ht="13.8">
      <c r="C366" s="75" t="s">
        <v>100</v>
      </c>
      <c r="D366" s="29"/>
      <c r="F366" s="75" t="s">
        <v>140</v>
      </c>
      <c r="G366" s="17"/>
      <c r="H366" s="29"/>
      <c r="J366" s="75" t="s">
        <v>180</v>
      </c>
      <c r="K366" s="17"/>
      <c r="L366" s="29"/>
      <c r="N366" s="75" t="s">
        <v>220</v>
      </c>
      <c r="O366" s="17"/>
      <c r="P366" s="29"/>
      <c r="R366" s="75" t="s">
        <v>260</v>
      </c>
      <c r="S366" s="17"/>
      <c r="T366" s="29"/>
    </row>
    <row r="367" spans="3:20" s="68" customFormat="1" ht="13.8">
      <c r="C367" s="75" t="s">
        <v>101</v>
      </c>
      <c r="D367" s="29"/>
      <c r="F367" s="75" t="s">
        <v>141</v>
      </c>
      <c r="G367" s="17"/>
      <c r="H367" s="29"/>
      <c r="J367" s="75" t="s">
        <v>181</v>
      </c>
      <c r="K367" s="17"/>
      <c r="L367" s="29"/>
      <c r="N367" s="75" t="s">
        <v>221</v>
      </c>
      <c r="O367" s="17"/>
      <c r="P367" s="29"/>
      <c r="R367" s="75" t="s">
        <v>261</v>
      </c>
      <c r="S367" s="17"/>
      <c r="T367" s="29"/>
    </row>
    <row r="368" spans="3:20" s="68" customFormat="1" ht="13.8">
      <c r="C368" s="75" t="s">
        <v>102</v>
      </c>
      <c r="D368" s="29"/>
      <c r="F368" s="75" t="s">
        <v>142</v>
      </c>
      <c r="G368" s="17"/>
      <c r="H368" s="29"/>
      <c r="J368" s="75" t="s">
        <v>182</v>
      </c>
      <c r="K368" s="17"/>
      <c r="L368" s="29"/>
      <c r="N368" s="75" t="s">
        <v>222</v>
      </c>
      <c r="O368" s="17"/>
      <c r="P368" s="29"/>
      <c r="R368" s="75" t="s">
        <v>262</v>
      </c>
      <c r="S368" s="17"/>
      <c r="T368" s="29"/>
    </row>
    <row r="369" spans="2:20" s="68" customFormat="1" ht="13.8">
      <c r="C369" s="75" t="s">
        <v>103</v>
      </c>
      <c r="D369" s="29"/>
      <c r="F369" s="75" t="s">
        <v>143</v>
      </c>
      <c r="G369" s="17"/>
      <c r="H369" s="29"/>
      <c r="J369" s="75" t="s">
        <v>183</v>
      </c>
      <c r="K369" s="17"/>
      <c r="L369" s="29"/>
      <c r="N369" s="75" t="s">
        <v>223</v>
      </c>
      <c r="O369" s="17"/>
      <c r="P369" s="29"/>
      <c r="R369" s="75" t="s">
        <v>263</v>
      </c>
      <c r="S369" s="17"/>
      <c r="T369" s="29"/>
    </row>
    <row r="370" spans="2:20" s="68" customFormat="1" ht="13.8">
      <c r="C370" s="75" t="s">
        <v>104</v>
      </c>
      <c r="D370" s="29"/>
      <c r="F370" s="75" t="s">
        <v>144</v>
      </c>
      <c r="G370" s="17"/>
      <c r="H370" s="29"/>
      <c r="J370" s="75" t="s">
        <v>184</v>
      </c>
      <c r="K370" s="17"/>
      <c r="L370" s="29"/>
      <c r="N370" s="75" t="s">
        <v>224</v>
      </c>
      <c r="O370" s="17"/>
      <c r="P370" s="29"/>
      <c r="R370" s="75" t="s">
        <v>264</v>
      </c>
      <c r="S370" s="17"/>
      <c r="T370" s="29"/>
    </row>
    <row r="371" spans="2:20" s="68" customFormat="1" ht="13.8">
      <c r="C371" s="75" t="s">
        <v>105</v>
      </c>
      <c r="D371" s="29"/>
      <c r="F371" s="75" t="s">
        <v>145</v>
      </c>
      <c r="G371" s="17"/>
      <c r="H371" s="29"/>
      <c r="J371" s="75" t="s">
        <v>185</v>
      </c>
      <c r="K371" s="17"/>
      <c r="L371" s="29"/>
      <c r="N371" s="75" t="s">
        <v>225</v>
      </c>
      <c r="O371" s="17"/>
      <c r="P371" s="29"/>
      <c r="R371" s="75" t="s">
        <v>265</v>
      </c>
      <c r="S371" s="17"/>
      <c r="T371" s="29"/>
    </row>
    <row r="372" spans="2:20" s="68" customFormat="1" ht="13.8">
      <c r="C372" s="75" t="s">
        <v>106</v>
      </c>
      <c r="D372" s="29"/>
      <c r="F372" s="75" t="s">
        <v>146</v>
      </c>
      <c r="G372" s="17"/>
      <c r="H372" s="29"/>
      <c r="J372" s="75" t="s">
        <v>186</v>
      </c>
      <c r="K372" s="17"/>
      <c r="L372" s="29"/>
      <c r="N372" s="75" t="s">
        <v>226</v>
      </c>
      <c r="O372" s="17"/>
      <c r="P372" s="29"/>
      <c r="R372" s="75" t="s">
        <v>266</v>
      </c>
      <c r="S372" s="17"/>
      <c r="T372" s="29"/>
    </row>
    <row r="373" spans="2:20" s="68" customFormat="1" ht="13.8">
      <c r="C373" s="75" t="s">
        <v>107</v>
      </c>
      <c r="D373" s="29"/>
      <c r="F373" s="75" t="s">
        <v>147</v>
      </c>
      <c r="G373" s="17"/>
      <c r="H373" s="29"/>
      <c r="J373" s="75" t="s">
        <v>187</v>
      </c>
      <c r="K373" s="17"/>
      <c r="L373" s="29"/>
      <c r="N373" s="75" t="s">
        <v>227</v>
      </c>
      <c r="O373" s="17"/>
      <c r="P373" s="29"/>
      <c r="R373" s="75" t="s">
        <v>267</v>
      </c>
      <c r="S373" s="17"/>
      <c r="T373" s="29"/>
    </row>
    <row r="374" spans="2:20" s="68" customFormat="1" ht="13.8">
      <c r="C374" s="75" t="s">
        <v>108</v>
      </c>
      <c r="D374" s="29"/>
      <c r="F374" s="75" t="s">
        <v>148</v>
      </c>
      <c r="G374" s="17"/>
      <c r="H374" s="29"/>
      <c r="J374" s="75" t="s">
        <v>188</v>
      </c>
      <c r="K374" s="17"/>
      <c r="L374" s="29"/>
      <c r="N374" s="75" t="s">
        <v>228</v>
      </c>
      <c r="O374" s="17"/>
      <c r="P374" s="29"/>
      <c r="R374" s="75" t="s">
        <v>268</v>
      </c>
      <c r="S374" s="17"/>
      <c r="T374" s="29"/>
    </row>
    <row r="375" spans="2:20" s="68" customFormat="1" ht="13.8">
      <c r="C375" s="75" t="s">
        <v>109</v>
      </c>
      <c r="D375" s="29"/>
      <c r="F375" s="75" t="s">
        <v>149</v>
      </c>
      <c r="G375" s="17"/>
      <c r="H375" s="29"/>
      <c r="J375" s="75" t="s">
        <v>189</v>
      </c>
      <c r="K375" s="17"/>
      <c r="L375" s="29"/>
      <c r="N375" s="75" t="s">
        <v>229</v>
      </c>
      <c r="O375" s="17"/>
      <c r="P375" s="29"/>
      <c r="R375" s="75" t="s">
        <v>269</v>
      </c>
      <c r="S375" s="17"/>
      <c r="T375" s="29"/>
    </row>
    <row r="376" spans="2:20" s="68" customFormat="1" ht="13.8">
      <c r="C376" s="75" t="s">
        <v>110</v>
      </c>
      <c r="D376" s="29"/>
      <c r="F376" s="75" t="s">
        <v>150</v>
      </c>
      <c r="G376" s="17"/>
      <c r="H376" s="29"/>
      <c r="J376" s="75" t="s">
        <v>190</v>
      </c>
      <c r="K376" s="17"/>
      <c r="L376" s="29"/>
      <c r="N376" s="75" t="s">
        <v>230</v>
      </c>
      <c r="O376" s="17"/>
      <c r="P376" s="29"/>
      <c r="R376" s="75" t="s">
        <v>270</v>
      </c>
      <c r="S376" s="17"/>
      <c r="T376" s="29"/>
    </row>
    <row r="377" spans="2:20" s="68" customFormat="1" thickBot="1">
      <c r="C377" s="75" t="s">
        <v>111</v>
      </c>
      <c r="D377" s="29"/>
      <c r="F377" s="75" t="s">
        <v>151</v>
      </c>
      <c r="G377" s="17"/>
      <c r="H377" s="29"/>
      <c r="J377" s="75" t="s">
        <v>191</v>
      </c>
      <c r="K377" s="17"/>
      <c r="L377" s="29"/>
      <c r="N377" s="75" t="s">
        <v>231</v>
      </c>
      <c r="O377" s="17"/>
      <c r="P377" s="29"/>
      <c r="R377" s="76" t="s">
        <v>271</v>
      </c>
      <c r="S377" s="77"/>
      <c r="T377" s="30"/>
    </row>
    <row r="378" spans="2:20" s="68" customFormat="1" ht="13.8">
      <c r="C378" s="75" t="s">
        <v>112</v>
      </c>
      <c r="D378" s="29"/>
      <c r="F378" s="75" t="s">
        <v>152</v>
      </c>
      <c r="G378" s="17"/>
      <c r="H378" s="29"/>
      <c r="J378" s="75" t="s">
        <v>192</v>
      </c>
      <c r="K378" s="17"/>
      <c r="L378" s="29"/>
      <c r="N378" s="75" t="s">
        <v>232</v>
      </c>
      <c r="O378" s="17"/>
      <c r="P378" s="29"/>
      <c r="R378" s="17"/>
      <c r="S378" s="17"/>
    </row>
    <row r="379" spans="2:20" s="68" customFormat="1" thickBot="1">
      <c r="C379" s="76" t="s">
        <v>113</v>
      </c>
      <c r="D379" s="30"/>
      <c r="F379" s="76" t="s">
        <v>153</v>
      </c>
      <c r="G379" s="77"/>
      <c r="H379" s="30"/>
      <c r="J379" s="76" t="s">
        <v>193</v>
      </c>
      <c r="K379" s="77"/>
      <c r="L379" s="30"/>
      <c r="N379" s="76" t="s">
        <v>233</v>
      </c>
      <c r="O379" s="77"/>
      <c r="P379" s="30"/>
      <c r="R379" s="17"/>
      <c r="S379" s="17"/>
    </row>
    <row r="380" spans="2:20" s="68" customFormat="1" ht="13.8">
      <c r="C380" s="23"/>
      <c r="D380" s="23"/>
    </row>
    <row r="381" spans="2:20" s="68" customFormat="1" ht="13.8">
      <c r="C381" s="31"/>
      <c r="D381" s="31"/>
    </row>
    <row r="382" spans="2:20">
      <c r="B382" s="45" t="s">
        <v>394</v>
      </c>
      <c r="C382" s="3" t="s">
        <v>581</v>
      </c>
      <c r="D382" s="3"/>
    </row>
    <row r="383" spans="2:20" s="68" customFormat="1" ht="13.8">
      <c r="C383" s="23" t="s">
        <v>584</v>
      </c>
      <c r="D383" s="23"/>
    </row>
    <row r="384" spans="2:20" s="68" customFormat="1" thickBot="1">
      <c r="C384" s="26"/>
      <c r="D384" s="26"/>
    </row>
    <row r="385" spans="3:20" s="68" customFormat="1" ht="20.399999999999999">
      <c r="C385" s="66" t="s">
        <v>579</v>
      </c>
      <c r="D385" s="65">
        <f>D61-SUM(D386:D424,H385:H424,L385:L424,P385:P424,T385:T422)</f>
        <v>0</v>
      </c>
      <c r="F385" s="27" t="s">
        <v>114</v>
      </c>
      <c r="G385" s="73"/>
      <c r="H385" s="28"/>
      <c r="J385" s="27" t="s">
        <v>154</v>
      </c>
      <c r="K385" s="73"/>
      <c r="L385" s="28"/>
      <c r="N385" s="27" t="s">
        <v>194</v>
      </c>
      <c r="O385" s="73"/>
      <c r="P385" s="28"/>
      <c r="R385" s="27" t="s">
        <v>234</v>
      </c>
      <c r="S385" s="67"/>
      <c r="T385" s="28"/>
    </row>
    <row r="386" spans="3:20" s="68" customFormat="1" ht="13.8">
      <c r="C386" s="74" t="s">
        <v>75</v>
      </c>
      <c r="D386" s="29"/>
      <c r="F386" s="75" t="s">
        <v>115</v>
      </c>
      <c r="G386" s="17"/>
      <c r="H386" s="29"/>
      <c r="J386" s="75" t="s">
        <v>155</v>
      </c>
      <c r="K386" s="17"/>
      <c r="L386" s="29"/>
      <c r="N386" s="75" t="s">
        <v>195</v>
      </c>
      <c r="O386" s="17"/>
      <c r="P386" s="29"/>
      <c r="R386" s="75" t="s">
        <v>235</v>
      </c>
      <c r="S386" s="17"/>
      <c r="T386" s="29"/>
    </row>
    <row r="387" spans="3:20" s="68" customFormat="1" ht="13.8">
      <c r="C387" s="75" t="s">
        <v>76</v>
      </c>
      <c r="D387" s="29"/>
      <c r="F387" s="75" t="s">
        <v>116</v>
      </c>
      <c r="G387" s="17"/>
      <c r="H387" s="29"/>
      <c r="J387" s="75" t="s">
        <v>156</v>
      </c>
      <c r="K387" s="17"/>
      <c r="L387" s="29"/>
      <c r="N387" s="75" t="s">
        <v>196</v>
      </c>
      <c r="O387" s="17"/>
      <c r="P387" s="29"/>
      <c r="R387" s="75" t="s">
        <v>236</v>
      </c>
      <c r="S387" s="17"/>
      <c r="T387" s="29"/>
    </row>
    <row r="388" spans="3:20" s="68" customFormat="1" ht="13.8">
      <c r="C388" s="75" t="s">
        <v>77</v>
      </c>
      <c r="D388" s="29"/>
      <c r="F388" s="75" t="s">
        <v>117</v>
      </c>
      <c r="G388" s="17"/>
      <c r="H388" s="29"/>
      <c r="J388" s="75" t="s">
        <v>157</v>
      </c>
      <c r="K388" s="17"/>
      <c r="L388" s="29"/>
      <c r="N388" s="75" t="s">
        <v>197</v>
      </c>
      <c r="O388" s="17"/>
      <c r="P388" s="29"/>
      <c r="R388" s="75" t="s">
        <v>237</v>
      </c>
      <c r="S388" s="17"/>
      <c r="T388" s="29"/>
    </row>
    <row r="389" spans="3:20" s="68" customFormat="1" ht="13.8">
      <c r="C389" s="75" t="s">
        <v>78</v>
      </c>
      <c r="D389" s="29"/>
      <c r="F389" s="75" t="s">
        <v>118</v>
      </c>
      <c r="G389" s="17"/>
      <c r="H389" s="29"/>
      <c r="J389" s="75" t="s">
        <v>158</v>
      </c>
      <c r="K389" s="17"/>
      <c r="L389" s="29"/>
      <c r="N389" s="75" t="s">
        <v>198</v>
      </c>
      <c r="O389" s="17"/>
      <c r="P389" s="29"/>
      <c r="R389" s="75" t="s">
        <v>238</v>
      </c>
      <c r="S389" s="17"/>
      <c r="T389" s="29"/>
    </row>
    <row r="390" spans="3:20" s="68" customFormat="1" ht="13.8">
      <c r="C390" s="75" t="s">
        <v>79</v>
      </c>
      <c r="D390" s="29"/>
      <c r="F390" s="75" t="s">
        <v>119</v>
      </c>
      <c r="G390" s="17"/>
      <c r="H390" s="29"/>
      <c r="J390" s="75" t="s">
        <v>159</v>
      </c>
      <c r="K390" s="17"/>
      <c r="L390" s="29"/>
      <c r="N390" s="75" t="s">
        <v>199</v>
      </c>
      <c r="O390" s="17"/>
      <c r="P390" s="29"/>
      <c r="R390" s="75" t="s">
        <v>239</v>
      </c>
      <c r="S390" s="17"/>
      <c r="T390" s="29"/>
    </row>
    <row r="391" spans="3:20" s="68" customFormat="1" ht="13.8">
      <c r="C391" s="75" t="s">
        <v>80</v>
      </c>
      <c r="D391" s="29"/>
      <c r="F391" s="75" t="s">
        <v>120</v>
      </c>
      <c r="G391" s="17"/>
      <c r="H391" s="29"/>
      <c r="J391" s="75" t="s">
        <v>160</v>
      </c>
      <c r="K391" s="17"/>
      <c r="L391" s="29"/>
      <c r="N391" s="75" t="s">
        <v>200</v>
      </c>
      <c r="O391" s="17"/>
      <c r="P391" s="29"/>
      <c r="R391" s="75" t="s">
        <v>240</v>
      </c>
      <c r="S391" s="17"/>
      <c r="T391" s="29"/>
    </row>
    <row r="392" spans="3:20" s="68" customFormat="1" ht="13.8">
      <c r="C392" s="75" t="s">
        <v>81</v>
      </c>
      <c r="D392" s="29"/>
      <c r="F392" s="75" t="s">
        <v>121</v>
      </c>
      <c r="G392" s="17"/>
      <c r="H392" s="29"/>
      <c r="J392" s="75" t="s">
        <v>161</v>
      </c>
      <c r="K392" s="17"/>
      <c r="L392" s="29"/>
      <c r="N392" s="75" t="s">
        <v>201</v>
      </c>
      <c r="O392" s="17"/>
      <c r="P392" s="29"/>
      <c r="R392" s="75" t="s">
        <v>241</v>
      </c>
      <c r="S392" s="17"/>
      <c r="T392" s="29"/>
    </row>
    <row r="393" spans="3:20" s="68" customFormat="1" ht="13.8">
      <c r="C393" s="75" t="s">
        <v>82</v>
      </c>
      <c r="D393" s="29"/>
      <c r="F393" s="75" t="s">
        <v>122</v>
      </c>
      <c r="G393" s="17"/>
      <c r="H393" s="29"/>
      <c r="J393" s="75" t="s">
        <v>162</v>
      </c>
      <c r="K393" s="17"/>
      <c r="L393" s="29"/>
      <c r="N393" s="75" t="s">
        <v>202</v>
      </c>
      <c r="O393" s="17"/>
      <c r="P393" s="29"/>
      <c r="R393" s="75" t="s">
        <v>242</v>
      </c>
      <c r="S393" s="17"/>
      <c r="T393" s="29"/>
    </row>
    <row r="394" spans="3:20" s="68" customFormat="1" ht="13.8">
      <c r="C394" s="75" t="s">
        <v>83</v>
      </c>
      <c r="D394" s="29"/>
      <c r="F394" s="75" t="s">
        <v>123</v>
      </c>
      <c r="G394" s="17"/>
      <c r="H394" s="29"/>
      <c r="J394" s="75" t="s">
        <v>163</v>
      </c>
      <c r="K394" s="17"/>
      <c r="L394" s="29"/>
      <c r="N394" s="75" t="s">
        <v>203</v>
      </c>
      <c r="O394" s="17"/>
      <c r="P394" s="29"/>
      <c r="R394" s="75" t="s">
        <v>243</v>
      </c>
      <c r="S394" s="17"/>
      <c r="T394" s="29"/>
    </row>
    <row r="395" spans="3:20" s="68" customFormat="1" ht="13.8">
      <c r="C395" s="75" t="s">
        <v>84</v>
      </c>
      <c r="D395" s="29"/>
      <c r="F395" s="75" t="s">
        <v>124</v>
      </c>
      <c r="G395" s="17"/>
      <c r="H395" s="29"/>
      <c r="J395" s="75" t="s">
        <v>164</v>
      </c>
      <c r="K395" s="17"/>
      <c r="L395" s="29"/>
      <c r="N395" s="75" t="s">
        <v>204</v>
      </c>
      <c r="O395" s="17"/>
      <c r="P395" s="29"/>
      <c r="R395" s="75" t="s">
        <v>244</v>
      </c>
      <c r="S395" s="17"/>
      <c r="T395" s="29"/>
    </row>
    <row r="396" spans="3:20" s="68" customFormat="1" ht="13.8">
      <c r="C396" s="75" t="s">
        <v>85</v>
      </c>
      <c r="D396" s="29"/>
      <c r="F396" s="75" t="s">
        <v>125</v>
      </c>
      <c r="G396" s="17"/>
      <c r="H396" s="29"/>
      <c r="J396" s="75" t="s">
        <v>165</v>
      </c>
      <c r="K396" s="17"/>
      <c r="L396" s="29"/>
      <c r="N396" s="75" t="s">
        <v>205</v>
      </c>
      <c r="O396" s="17"/>
      <c r="P396" s="29"/>
      <c r="R396" s="75" t="s">
        <v>245</v>
      </c>
      <c r="S396" s="17"/>
      <c r="T396" s="29"/>
    </row>
    <row r="397" spans="3:20" s="68" customFormat="1" ht="13.8">
      <c r="C397" s="75" t="s">
        <v>86</v>
      </c>
      <c r="D397" s="29"/>
      <c r="F397" s="75" t="s">
        <v>126</v>
      </c>
      <c r="G397" s="17"/>
      <c r="H397" s="29"/>
      <c r="J397" s="75" t="s">
        <v>166</v>
      </c>
      <c r="K397" s="17"/>
      <c r="L397" s="29"/>
      <c r="N397" s="75" t="s">
        <v>206</v>
      </c>
      <c r="O397" s="17"/>
      <c r="P397" s="29"/>
      <c r="R397" s="75" t="s">
        <v>246</v>
      </c>
      <c r="S397" s="17"/>
      <c r="T397" s="29"/>
    </row>
    <row r="398" spans="3:20" s="68" customFormat="1" ht="13.8">
      <c r="C398" s="75" t="s">
        <v>87</v>
      </c>
      <c r="D398" s="29"/>
      <c r="F398" s="75" t="s">
        <v>127</v>
      </c>
      <c r="G398" s="17"/>
      <c r="H398" s="29"/>
      <c r="J398" s="75" t="s">
        <v>167</v>
      </c>
      <c r="K398" s="17"/>
      <c r="L398" s="29"/>
      <c r="N398" s="75" t="s">
        <v>207</v>
      </c>
      <c r="O398" s="17"/>
      <c r="P398" s="29"/>
      <c r="R398" s="75" t="s">
        <v>247</v>
      </c>
      <c r="S398" s="17"/>
      <c r="T398" s="29"/>
    </row>
    <row r="399" spans="3:20" s="68" customFormat="1" ht="13.8">
      <c r="C399" s="75" t="s">
        <v>88</v>
      </c>
      <c r="D399" s="29"/>
      <c r="F399" s="75" t="s">
        <v>128</v>
      </c>
      <c r="G399" s="17"/>
      <c r="H399" s="29"/>
      <c r="J399" s="75" t="s">
        <v>168</v>
      </c>
      <c r="K399" s="17"/>
      <c r="L399" s="29"/>
      <c r="N399" s="75" t="s">
        <v>208</v>
      </c>
      <c r="O399" s="17"/>
      <c r="P399" s="29"/>
      <c r="R399" s="75" t="s">
        <v>248</v>
      </c>
      <c r="S399" s="17"/>
      <c r="T399" s="29"/>
    </row>
    <row r="400" spans="3:20" s="68" customFormat="1" ht="13.8">
      <c r="C400" s="75" t="s">
        <v>89</v>
      </c>
      <c r="D400" s="29"/>
      <c r="F400" s="75" t="s">
        <v>129</v>
      </c>
      <c r="G400" s="17"/>
      <c r="H400" s="29"/>
      <c r="J400" s="75" t="s">
        <v>169</v>
      </c>
      <c r="K400" s="17"/>
      <c r="L400" s="29"/>
      <c r="N400" s="75" t="s">
        <v>209</v>
      </c>
      <c r="O400" s="17"/>
      <c r="P400" s="29"/>
      <c r="R400" s="75" t="s">
        <v>249</v>
      </c>
      <c r="S400" s="17"/>
      <c r="T400" s="29"/>
    </row>
    <row r="401" spans="3:20" s="68" customFormat="1" ht="13.8">
      <c r="C401" s="75" t="s">
        <v>90</v>
      </c>
      <c r="D401" s="29"/>
      <c r="F401" s="75" t="s">
        <v>130</v>
      </c>
      <c r="G401" s="17"/>
      <c r="H401" s="29"/>
      <c r="J401" s="75" t="s">
        <v>170</v>
      </c>
      <c r="K401" s="17"/>
      <c r="L401" s="29"/>
      <c r="N401" s="75" t="s">
        <v>210</v>
      </c>
      <c r="O401" s="17"/>
      <c r="P401" s="29"/>
      <c r="R401" s="75" t="s">
        <v>250</v>
      </c>
      <c r="S401" s="17"/>
      <c r="T401" s="29"/>
    </row>
    <row r="402" spans="3:20" s="68" customFormat="1" ht="13.8">
      <c r="C402" s="75" t="s">
        <v>91</v>
      </c>
      <c r="D402" s="29"/>
      <c r="F402" s="75" t="s">
        <v>131</v>
      </c>
      <c r="G402" s="17"/>
      <c r="H402" s="29"/>
      <c r="J402" s="75" t="s">
        <v>171</v>
      </c>
      <c r="K402" s="17"/>
      <c r="L402" s="29"/>
      <c r="N402" s="75" t="s">
        <v>211</v>
      </c>
      <c r="O402" s="17"/>
      <c r="P402" s="29"/>
      <c r="R402" s="75" t="s">
        <v>251</v>
      </c>
      <c r="S402" s="17"/>
      <c r="T402" s="29"/>
    </row>
    <row r="403" spans="3:20" s="68" customFormat="1" ht="13.8">
      <c r="C403" s="75" t="s">
        <v>92</v>
      </c>
      <c r="D403" s="29"/>
      <c r="F403" s="75" t="s">
        <v>132</v>
      </c>
      <c r="G403" s="17"/>
      <c r="H403" s="29"/>
      <c r="J403" s="75" t="s">
        <v>172</v>
      </c>
      <c r="K403" s="17"/>
      <c r="L403" s="29"/>
      <c r="N403" s="75" t="s">
        <v>212</v>
      </c>
      <c r="O403" s="17"/>
      <c r="P403" s="29"/>
      <c r="R403" s="75" t="s">
        <v>252</v>
      </c>
      <c r="S403" s="17"/>
      <c r="T403" s="29"/>
    </row>
    <row r="404" spans="3:20" s="68" customFormat="1" ht="13.8">
      <c r="C404" s="75" t="s">
        <v>93</v>
      </c>
      <c r="D404" s="29"/>
      <c r="F404" s="75" t="s">
        <v>133</v>
      </c>
      <c r="G404" s="17"/>
      <c r="H404" s="29"/>
      <c r="J404" s="75" t="s">
        <v>173</v>
      </c>
      <c r="K404" s="17"/>
      <c r="L404" s="29"/>
      <c r="N404" s="75" t="s">
        <v>213</v>
      </c>
      <c r="O404" s="17"/>
      <c r="P404" s="29"/>
      <c r="R404" s="75" t="s">
        <v>253</v>
      </c>
      <c r="S404" s="17"/>
      <c r="T404" s="29"/>
    </row>
    <row r="405" spans="3:20" s="68" customFormat="1" ht="13.8">
      <c r="C405" s="75" t="s">
        <v>94</v>
      </c>
      <c r="D405" s="29"/>
      <c r="F405" s="75" t="s">
        <v>134</v>
      </c>
      <c r="G405" s="17"/>
      <c r="H405" s="29"/>
      <c r="J405" s="75" t="s">
        <v>174</v>
      </c>
      <c r="K405" s="17"/>
      <c r="L405" s="29"/>
      <c r="N405" s="75" t="s">
        <v>214</v>
      </c>
      <c r="O405" s="17"/>
      <c r="P405" s="29"/>
      <c r="R405" s="75" t="s">
        <v>254</v>
      </c>
      <c r="S405" s="17"/>
      <c r="T405" s="29"/>
    </row>
    <row r="406" spans="3:20" s="68" customFormat="1" ht="13.8">
      <c r="C406" s="75" t="s">
        <v>95</v>
      </c>
      <c r="D406" s="29"/>
      <c r="F406" s="75" t="s">
        <v>135</v>
      </c>
      <c r="G406" s="17"/>
      <c r="H406" s="29"/>
      <c r="J406" s="75" t="s">
        <v>175</v>
      </c>
      <c r="K406" s="17"/>
      <c r="L406" s="29"/>
      <c r="N406" s="75" t="s">
        <v>215</v>
      </c>
      <c r="O406" s="17"/>
      <c r="P406" s="29"/>
      <c r="R406" s="75" t="s">
        <v>255</v>
      </c>
      <c r="S406" s="17"/>
      <c r="T406" s="29"/>
    </row>
    <row r="407" spans="3:20" s="68" customFormat="1" ht="13.8">
      <c r="C407" s="75" t="s">
        <v>96</v>
      </c>
      <c r="D407" s="29"/>
      <c r="F407" s="75" t="s">
        <v>136</v>
      </c>
      <c r="G407" s="17"/>
      <c r="H407" s="29"/>
      <c r="J407" s="75" t="s">
        <v>176</v>
      </c>
      <c r="K407" s="17"/>
      <c r="L407" s="29"/>
      <c r="N407" s="75" t="s">
        <v>216</v>
      </c>
      <c r="O407" s="17"/>
      <c r="P407" s="29"/>
      <c r="R407" s="75" t="s">
        <v>256</v>
      </c>
      <c r="S407" s="17"/>
      <c r="T407" s="29"/>
    </row>
    <row r="408" spans="3:20" s="68" customFormat="1" ht="13.8">
      <c r="C408" s="75" t="s">
        <v>97</v>
      </c>
      <c r="D408" s="29"/>
      <c r="F408" s="75" t="s">
        <v>137</v>
      </c>
      <c r="G408" s="17"/>
      <c r="H408" s="29"/>
      <c r="J408" s="75" t="s">
        <v>177</v>
      </c>
      <c r="K408" s="17"/>
      <c r="L408" s="29"/>
      <c r="N408" s="75" t="s">
        <v>217</v>
      </c>
      <c r="O408" s="17"/>
      <c r="P408" s="29"/>
      <c r="R408" s="75" t="s">
        <v>257</v>
      </c>
      <c r="S408" s="17"/>
      <c r="T408" s="29"/>
    </row>
    <row r="409" spans="3:20" s="68" customFormat="1" ht="13.8">
      <c r="C409" s="75" t="s">
        <v>98</v>
      </c>
      <c r="D409" s="29"/>
      <c r="F409" s="75" t="s">
        <v>138</v>
      </c>
      <c r="G409" s="17"/>
      <c r="H409" s="29"/>
      <c r="J409" s="75" t="s">
        <v>178</v>
      </c>
      <c r="K409" s="17"/>
      <c r="L409" s="29"/>
      <c r="N409" s="75" t="s">
        <v>218</v>
      </c>
      <c r="O409" s="17"/>
      <c r="P409" s="29"/>
      <c r="R409" s="75" t="s">
        <v>258</v>
      </c>
      <c r="S409" s="17"/>
      <c r="T409" s="29"/>
    </row>
    <row r="410" spans="3:20" s="68" customFormat="1" ht="13.8">
      <c r="C410" s="75" t="s">
        <v>99</v>
      </c>
      <c r="D410" s="29"/>
      <c r="F410" s="75" t="s">
        <v>139</v>
      </c>
      <c r="G410" s="17"/>
      <c r="H410" s="29"/>
      <c r="J410" s="75" t="s">
        <v>179</v>
      </c>
      <c r="K410" s="17"/>
      <c r="L410" s="29"/>
      <c r="N410" s="75" t="s">
        <v>219</v>
      </c>
      <c r="O410" s="17"/>
      <c r="P410" s="29"/>
      <c r="R410" s="75" t="s">
        <v>259</v>
      </c>
      <c r="S410" s="17"/>
      <c r="T410" s="29"/>
    </row>
    <row r="411" spans="3:20" s="68" customFormat="1" ht="13.8">
      <c r="C411" s="75" t="s">
        <v>100</v>
      </c>
      <c r="D411" s="29"/>
      <c r="F411" s="75" t="s">
        <v>140</v>
      </c>
      <c r="G411" s="17"/>
      <c r="H411" s="29"/>
      <c r="J411" s="75" t="s">
        <v>180</v>
      </c>
      <c r="K411" s="17"/>
      <c r="L411" s="29"/>
      <c r="N411" s="75" t="s">
        <v>220</v>
      </c>
      <c r="O411" s="17"/>
      <c r="P411" s="29"/>
      <c r="R411" s="75" t="s">
        <v>260</v>
      </c>
      <c r="S411" s="17"/>
      <c r="T411" s="29"/>
    </row>
    <row r="412" spans="3:20" s="68" customFormat="1" ht="13.8">
      <c r="C412" s="75" t="s">
        <v>101</v>
      </c>
      <c r="D412" s="29"/>
      <c r="F412" s="75" t="s">
        <v>141</v>
      </c>
      <c r="G412" s="17"/>
      <c r="H412" s="29"/>
      <c r="J412" s="75" t="s">
        <v>181</v>
      </c>
      <c r="K412" s="17"/>
      <c r="L412" s="29"/>
      <c r="N412" s="75" t="s">
        <v>221</v>
      </c>
      <c r="O412" s="17"/>
      <c r="P412" s="29"/>
      <c r="R412" s="75" t="s">
        <v>261</v>
      </c>
      <c r="S412" s="17"/>
      <c r="T412" s="29"/>
    </row>
    <row r="413" spans="3:20" s="68" customFormat="1" ht="13.8">
      <c r="C413" s="75" t="s">
        <v>102</v>
      </c>
      <c r="D413" s="29"/>
      <c r="F413" s="75" t="s">
        <v>142</v>
      </c>
      <c r="G413" s="17"/>
      <c r="H413" s="29"/>
      <c r="J413" s="75" t="s">
        <v>182</v>
      </c>
      <c r="K413" s="17"/>
      <c r="L413" s="29"/>
      <c r="N413" s="75" t="s">
        <v>222</v>
      </c>
      <c r="O413" s="17"/>
      <c r="P413" s="29"/>
      <c r="R413" s="75" t="s">
        <v>262</v>
      </c>
      <c r="S413" s="17"/>
      <c r="T413" s="29"/>
    </row>
    <row r="414" spans="3:20" s="68" customFormat="1" ht="13.8">
      <c r="C414" s="75" t="s">
        <v>103</v>
      </c>
      <c r="D414" s="29"/>
      <c r="F414" s="75" t="s">
        <v>143</v>
      </c>
      <c r="G414" s="17"/>
      <c r="H414" s="29"/>
      <c r="J414" s="75" t="s">
        <v>183</v>
      </c>
      <c r="K414" s="17"/>
      <c r="L414" s="29"/>
      <c r="N414" s="75" t="s">
        <v>223</v>
      </c>
      <c r="O414" s="17"/>
      <c r="P414" s="29"/>
      <c r="R414" s="75" t="s">
        <v>263</v>
      </c>
      <c r="S414" s="17"/>
      <c r="T414" s="29"/>
    </row>
    <row r="415" spans="3:20" s="68" customFormat="1" ht="13.8">
      <c r="C415" s="75" t="s">
        <v>104</v>
      </c>
      <c r="D415" s="29"/>
      <c r="F415" s="75" t="s">
        <v>144</v>
      </c>
      <c r="G415" s="17"/>
      <c r="H415" s="29"/>
      <c r="J415" s="75" t="s">
        <v>184</v>
      </c>
      <c r="K415" s="17"/>
      <c r="L415" s="29"/>
      <c r="N415" s="75" t="s">
        <v>224</v>
      </c>
      <c r="O415" s="17"/>
      <c r="P415" s="29"/>
      <c r="R415" s="75" t="s">
        <v>264</v>
      </c>
      <c r="S415" s="17"/>
      <c r="T415" s="29"/>
    </row>
    <row r="416" spans="3:20" s="68" customFormat="1" ht="13.8">
      <c r="C416" s="75" t="s">
        <v>105</v>
      </c>
      <c r="D416" s="29"/>
      <c r="F416" s="75" t="s">
        <v>145</v>
      </c>
      <c r="G416" s="17"/>
      <c r="H416" s="29"/>
      <c r="J416" s="75" t="s">
        <v>185</v>
      </c>
      <c r="K416" s="17"/>
      <c r="L416" s="29"/>
      <c r="N416" s="75" t="s">
        <v>225</v>
      </c>
      <c r="O416" s="17"/>
      <c r="P416" s="29"/>
      <c r="R416" s="75" t="s">
        <v>265</v>
      </c>
      <c r="S416" s="17"/>
      <c r="T416" s="29"/>
    </row>
    <row r="417" spans="2:20" s="68" customFormat="1" ht="13.8">
      <c r="C417" s="75" t="s">
        <v>106</v>
      </c>
      <c r="D417" s="29"/>
      <c r="F417" s="75" t="s">
        <v>146</v>
      </c>
      <c r="G417" s="17"/>
      <c r="H417" s="29"/>
      <c r="J417" s="75" t="s">
        <v>186</v>
      </c>
      <c r="K417" s="17"/>
      <c r="L417" s="29"/>
      <c r="N417" s="75" t="s">
        <v>226</v>
      </c>
      <c r="O417" s="17"/>
      <c r="P417" s="29"/>
      <c r="R417" s="75" t="s">
        <v>266</v>
      </c>
      <c r="S417" s="17"/>
      <c r="T417" s="29"/>
    </row>
    <row r="418" spans="2:20" s="68" customFormat="1" ht="13.8">
      <c r="C418" s="75" t="s">
        <v>107</v>
      </c>
      <c r="D418" s="29"/>
      <c r="F418" s="75" t="s">
        <v>147</v>
      </c>
      <c r="G418" s="17"/>
      <c r="H418" s="29"/>
      <c r="J418" s="75" t="s">
        <v>187</v>
      </c>
      <c r="K418" s="17"/>
      <c r="L418" s="29"/>
      <c r="N418" s="75" t="s">
        <v>227</v>
      </c>
      <c r="O418" s="17"/>
      <c r="P418" s="29"/>
      <c r="R418" s="75" t="s">
        <v>267</v>
      </c>
      <c r="S418" s="17"/>
      <c r="T418" s="29"/>
    </row>
    <row r="419" spans="2:20" s="68" customFormat="1" ht="13.8">
      <c r="C419" s="75" t="s">
        <v>108</v>
      </c>
      <c r="D419" s="29"/>
      <c r="F419" s="75" t="s">
        <v>148</v>
      </c>
      <c r="G419" s="17"/>
      <c r="H419" s="29"/>
      <c r="J419" s="75" t="s">
        <v>188</v>
      </c>
      <c r="K419" s="17"/>
      <c r="L419" s="29"/>
      <c r="N419" s="75" t="s">
        <v>228</v>
      </c>
      <c r="O419" s="17"/>
      <c r="P419" s="29"/>
      <c r="R419" s="75" t="s">
        <v>268</v>
      </c>
      <c r="S419" s="17"/>
      <c r="T419" s="29"/>
    </row>
    <row r="420" spans="2:20" s="68" customFormat="1" ht="13.8">
      <c r="C420" s="75" t="s">
        <v>109</v>
      </c>
      <c r="D420" s="29"/>
      <c r="F420" s="75" t="s">
        <v>149</v>
      </c>
      <c r="G420" s="17"/>
      <c r="H420" s="29"/>
      <c r="J420" s="75" t="s">
        <v>189</v>
      </c>
      <c r="K420" s="17"/>
      <c r="L420" s="29"/>
      <c r="N420" s="75" t="s">
        <v>229</v>
      </c>
      <c r="O420" s="17"/>
      <c r="P420" s="29"/>
      <c r="R420" s="75" t="s">
        <v>269</v>
      </c>
      <c r="S420" s="17"/>
      <c r="T420" s="29"/>
    </row>
    <row r="421" spans="2:20" s="68" customFormat="1" ht="13.8">
      <c r="C421" s="75" t="s">
        <v>110</v>
      </c>
      <c r="D421" s="29"/>
      <c r="F421" s="75" t="s">
        <v>150</v>
      </c>
      <c r="G421" s="17"/>
      <c r="H421" s="29"/>
      <c r="J421" s="75" t="s">
        <v>190</v>
      </c>
      <c r="K421" s="17"/>
      <c r="L421" s="29"/>
      <c r="N421" s="75" t="s">
        <v>230</v>
      </c>
      <c r="O421" s="17"/>
      <c r="P421" s="29"/>
      <c r="R421" s="75" t="s">
        <v>270</v>
      </c>
      <c r="S421" s="17"/>
      <c r="T421" s="29"/>
    </row>
    <row r="422" spans="2:20" s="68" customFormat="1" thickBot="1">
      <c r="C422" s="75" t="s">
        <v>111</v>
      </c>
      <c r="D422" s="29"/>
      <c r="F422" s="75" t="s">
        <v>151</v>
      </c>
      <c r="G422" s="17"/>
      <c r="H422" s="29"/>
      <c r="J422" s="75" t="s">
        <v>191</v>
      </c>
      <c r="K422" s="17"/>
      <c r="L422" s="29"/>
      <c r="N422" s="75" t="s">
        <v>231</v>
      </c>
      <c r="O422" s="17"/>
      <c r="P422" s="29"/>
      <c r="R422" s="76" t="s">
        <v>271</v>
      </c>
      <c r="S422" s="77"/>
      <c r="T422" s="30"/>
    </row>
    <row r="423" spans="2:20" s="68" customFormat="1" ht="13.8">
      <c r="C423" s="75" t="s">
        <v>112</v>
      </c>
      <c r="D423" s="29"/>
      <c r="F423" s="75" t="s">
        <v>152</v>
      </c>
      <c r="G423" s="17"/>
      <c r="H423" s="29"/>
      <c r="J423" s="75" t="s">
        <v>192</v>
      </c>
      <c r="K423" s="17"/>
      <c r="L423" s="29"/>
      <c r="N423" s="75" t="s">
        <v>232</v>
      </c>
      <c r="O423" s="17"/>
      <c r="P423" s="29"/>
      <c r="R423" s="17"/>
      <c r="S423" s="17"/>
    </row>
    <row r="424" spans="2:20" s="68" customFormat="1" thickBot="1">
      <c r="C424" s="76" t="s">
        <v>113</v>
      </c>
      <c r="D424" s="30"/>
      <c r="F424" s="76" t="s">
        <v>153</v>
      </c>
      <c r="G424" s="77"/>
      <c r="H424" s="30"/>
      <c r="J424" s="76" t="s">
        <v>193</v>
      </c>
      <c r="K424" s="77"/>
      <c r="L424" s="30"/>
      <c r="N424" s="76" t="s">
        <v>233</v>
      </c>
      <c r="O424" s="77"/>
      <c r="P424" s="30"/>
      <c r="R424" s="17"/>
      <c r="S424" s="17"/>
    </row>
    <row r="425" spans="2:20" s="68" customFormat="1" ht="13.8">
      <c r="C425" s="11"/>
      <c r="D425" s="11"/>
    </row>
    <row r="426" spans="2:20" s="68" customFormat="1" ht="13.8">
      <c r="C426" s="11"/>
      <c r="D426" s="11"/>
    </row>
    <row r="427" spans="2:20">
      <c r="B427" s="45" t="s">
        <v>395</v>
      </c>
      <c r="C427" s="3" t="s">
        <v>323</v>
      </c>
      <c r="D427" s="3"/>
    </row>
    <row r="428" spans="2:20" s="68" customFormat="1" ht="13.8">
      <c r="C428" s="23" t="s">
        <v>585</v>
      </c>
      <c r="D428" s="23"/>
    </row>
    <row r="429" spans="2:20" s="68" customFormat="1" thickBot="1">
      <c r="C429" s="26"/>
      <c r="D429" s="26"/>
    </row>
    <row r="430" spans="2:20" s="68" customFormat="1" ht="20.399999999999999">
      <c r="C430" s="66" t="s">
        <v>579</v>
      </c>
      <c r="D430" s="65">
        <f>D62-SUM(D431:D469,H430:H469,L430:L469,P430:P469,T430:T467)</f>
        <v>0</v>
      </c>
      <c r="F430" s="27" t="s">
        <v>114</v>
      </c>
      <c r="G430" s="73"/>
      <c r="H430" s="28"/>
      <c r="J430" s="27" t="s">
        <v>154</v>
      </c>
      <c r="K430" s="73"/>
      <c r="L430" s="28"/>
      <c r="N430" s="27" t="s">
        <v>194</v>
      </c>
      <c r="O430" s="73"/>
      <c r="P430" s="28"/>
      <c r="R430" s="27" t="s">
        <v>234</v>
      </c>
      <c r="S430" s="67"/>
      <c r="T430" s="28"/>
    </row>
    <row r="431" spans="2:20" s="68" customFormat="1" ht="13.8">
      <c r="C431" s="74" t="s">
        <v>75</v>
      </c>
      <c r="D431" s="29"/>
      <c r="F431" s="75" t="s">
        <v>115</v>
      </c>
      <c r="G431" s="17"/>
      <c r="H431" s="29"/>
      <c r="J431" s="75" t="s">
        <v>155</v>
      </c>
      <c r="K431" s="17"/>
      <c r="L431" s="29"/>
      <c r="N431" s="75" t="s">
        <v>195</v>
      </c>
      <c r="O431" s="17"/>
      <c r="P431" s="29"/>
      <c r="R431" s="75" t="s">
        <v>235</v>
      </c>
      <c r="S431" s="17"/>
      <c r="T431" s="29"/>
    </row>
    <row r="432" spans="2:20" s="68" customFormat="1" ht="13.8">
      <c r="C432" s="75" t="s">
        <v>76</v>
      </c>
      <c r="D432" s="29"/>
      <c r="F432" s="75" t="s">
        <v>116</v>
      </c>
      <c r="G432" s="17"/>
      <c r="H432" s="29"/>
      <c r="J432" s="75" t="s">
        <v>156</v>
      </c>
      <c r="K432" s="17"/>
      <c r="L432" s="29"/>
      <c r="N432" s="75" t="s">
        <v>196</v>
      </c>
      <c r="O432" s="17"/>
      <c r="P432" s="29"/>
      <c r="R432" s="75" t="s">
        <v>236</v>
      </c>
      <c r="S432" s="17"/>
      <c r="T432" s="29"/>
    </row>
    <row r="433" spans="3:20" s="68" customFormat="1" ht="13.8">
      <c r="C433" s="75" t="s">
        <v>77</v>
      </c>
      <c r="D433" s="29"/>
      <c r="F433" s="75" t="s">
        <v>117</v>
      </c>
      <c r="G433" s="17"/>
      <c r="H433" s="29"/>
      <c r="J433" s="75" t="s">
        <v>157</v>
      </c>
      <c r="K433" s="17"/>
      <c r="L433" s="29"/>
      <c r="N433" s="75" t="s">
        <v>197</v>
      </c>
      <c r="O433" s="17"/>
      <c r="P433" s="29"/>
      <c r="R433" s="75" t="s">
        <v>237</v>
      </c>
      <c r="S433" s="17"/>
      <c r="T433" s="29"/>
    </row>
    <row r="434" spans="3:20" s="68" customFormat="1" ht="13.8">
      <c r="C434" s="75" t="s">
        <v>78</v>
      </c>
      <c r="D434" s="29"/>
      <c r="F434" s="75" t="s">
        <v>118</v>
      </c>
      <c r="G434" s="17"/>
      <c r="H434" s="29"/>
      <c r="J434" s="75" t="s">
        <v>158</v>
      </c>
      <c r="K434" s="17"/>
      <c r="L434" s="29"/>
      <c r="N434" s="75" t="s">
        <v>198</v>
      </c>
      <c r="O434" s="17"/>
      <c r="P434" s="29"/>
      <c r="R434" s="75" t="s">
        <v>238</v>
      </c>
      <c r="S434" s="17"/>
      <c r="T434" s="29"/>
    </row>
    <row r="435" spans="3:20" s="68" customFormat="1" ht="13.8">
      <c r="C435" s="75" t="s">
        <v>79</v>
      </c>
      <c r="D435" s="29"/>
      <c r="F435" s="75" t="s">
        <v>119</v>
      </c>
      <c r="G435" s="17"/>
      <c r="H435" s="29"/>
      <c r="J435" s="75" t="s">
        <v>159</v>
      </c>
      <c r="K435" s="17"/>
      <c r="L435" s="29"/>
      <c r="N435" s="75" t="s">
        <v>199</v>
      </c>
      <c r="O435" s="17"/>
      <c r="P435" s="29"/>
      <c r="R435" s="75" t="s">
        <v>239</v>
      </c>
      <c r="S435" s="17"/>
      <c r="T435" s="29"/>
    </row>
    <row r="436" spans="3:20" s="68" customFormat="1" ht="13.8">
      <c r="C436" s="75" t="s">
        <v>80</v>
      </c>
      <c r="D436" s="29"/>
      <c r="F436" s="75" t="s">
        <v>120</v>
      </c>
      <c r="G436" s="17"/>
      <c r="H436" s="29"/>
      <c r="J436" s="75" t="s">
        <v>160</v>
      </c>
      <c r="K436" s="17"/>
      <c r="L436" s="29"/>
      <c r="N436" s="75" t="s">
        <v>200</v>
      </c>
      <c r="O436" s="17"/>
      <c r="P436" s="29"/>
      <c r="R436" s="75" t="s">
        <v>240</v>
      </c>
      <c r="S436" s="17"/>
      <c r="T436" s="29"/>
    </row>
    <row r="437" spans="3:20" s="68" customFormat="1" ht="13.8">
      <c r="C437" s="75" t="s">
        <v>81</v>
      </c>
      <c r="D437" s="29"/>
      <c r="F437" s="75" t="s">
        <v>121</v>
      </c>
      <c r="G437" s="17"/>
      <c r="H437" s="29"/>
      <c r="J437" s="75" t="s">
        <v>161</v>
      </c>
      <c r="K437" s="17"/>
      <c r="L437" s="29"/>
      <c r="N437" s="75" t="s">
        <v>201</v>
      </c>
      <c r="O437" s="17"/>
      <c r="P437" s="29"/>
      <c r="R437" s="75" t="s">
        <v>241</v>
      </c>
      <c r="S437" s="17"/>
      <c r="T437" s="29"/>
    </row>
    <row r="438" spans="3:20" s="68" customFormat="1" ht="13.8">
      <c r="C438" s="75" t="s">
        <v>82</v>
      </c>
      <c r="D438" s="29"/>
      <c r="F438" s="75" t="s">
        <v>122</v>
      </c>
      <c r="G438" s="17"/>
      <c r="H438" s="29"/>
      <c r="J438" s="75" t="s">
        <v>162</v>
      </c>
      <c r="K438" s="17"/>
      <c r="L438" s="29"/>
      <c r="N438" s="75" t="s">
        <v>202</v>
      </c>
      <c r="O438" s="17"/>
      <c r="P438" s="29"/>
      <c r="R438" s="75" t="s">
        <v>242</v>
      </c>
      <c r="S438" s="17"/>
      <c r="T438" s="29"/>
    </row>
    <row r="439" spans="3:20" s="68" customFormat="1" ht="13.8">
      <c r="C439" s="75" t="s">
        <v>83</v>
      </c>
      <c r="D439" s="29"/>
      <c r="F439" s="75" t="s">
        <v>123</v>
      </c>
      <c r="G439" s="17"/>
      <c r="H439" s="29"/>
      <c r="J439" s="75" t="s">
        <v>163</v>
      </c>
      <c r="K439" s="17"/>
      <c r="L439" s="29"/>
      <c r="N439" s="75" t="s">
        <v>203</v>
      </c>
      <c r="O439" s="17"/>
      <c r="P439" s="29"/>
      <c r="R439" s="75" t="s">
        <v>243</v>
      </c>
      <c r="S439" s="17"/>
      <c r="T439" s="29"/>
    </row>
    <row r="440" spans="3:20" s="68" customFormat="1" ht="13.8">
      <c r="C440" s="75" t="s">
        <v>84</v>
      </c>
      <c r="D440" s="29"/>
      <c r="F440" s="75" t="s">
        <v>124</v>
      </c>
      <c r="G440" s="17"/>
      <c r="H440" s="29"/>
      <c r="J440" s="75" t="s">
        <v>164</v>
      </c>
      <c r="K440" s="17"/>
      <c r="L440" s="29"/>
      <c r="N440" s="75" t="s">
        <v>204</v>
      </c>
      <c r="O440" s="17"/>
      <c r="P440" s="29"/>
      <c r="R440" s="75" t="s">
        <v>244</v>
      </c>
      <c r="S440" s="17"/>
      <c r="T440" s="29"/>
    </row>
    <row r="441" spans="3:20" s="68" customFormat="1" ht="13.8">
      <c r="C441" s="75" t="s">
        <v>85</v>
      </c>
      <c r="D441" s="29"/>
      <c r="F441" s="75" t="s">
        <v>125</v>
      </c>
      <c r="G441" s="17"/>
      <c r="H441" s="29"/>
      <c r="J441" s="75" t="s">
        <v>165</v>
      </c>
      <c r="K441" s="17"/>
      <c r="L441" s="29"/>
      <c r="N441" s="75" t="s">
        <v>205</v>
      </c>
      <c r="O441" s="17"/>
      <c r="P441" s="29"/>
      <c r="R441" s="75" t="s">
        <v>245</v>
      </c>
      <c r="S441" s="17"/>
      <c r="T441" s="29"/>
    </row>
    <row r="442" spans="3:20" s="68" customFormat="1" ht="13.8">
      <c r="C442" s="75" t="s">
        <v>86</v>
      </c>
      <c r="D442" s="29"/>
      <c r="F442" s="75" t="s">
        <v>126</v>
      </c>
      <c r="G442" s="17"/>
      <c r="H442" s="29"/>
      <c r="J442" s="75" t="s">
        <v>166</v>
      </c>
      <c r="K442" s="17"/>
      <c r="L442" s="29"/>
      <c r="N442" s="75" t="s">
        <v>206</v>
      </c>
      <c r="O442" s="17"/>
      <c r="P442" s="29"/>
      <c r="R442" s="75" t="s">
        <v>246</v>
      </c>
      <c r="S442" s="17"/>
      <c r="T442" s="29"/>
    </row>
    <row r="443" spans="3:20" s="68" customFormat="1" ht="13.8">
      <c r="C443" s="75" t="s">
        <v>87</v>
      </c>
      <c r="D443" s="29"/>
      <c r="F443" s="75" t="s">
        <v>127</v>
      </c>
      <c r="G443" s="17"/>
      <c r="H443" s="29"/>
      <c r="J443" s="75" t="s">
        <v>167</v>
      </c>
      <c r="K443" s="17"/>
      <c r="L443" s="29"/>
      <c r="N443" s="75" t="s">
        <v>207</v>
      </c>
      <c r="O443" s="17"/>
      <c r="P443" s="29"/>
      <c r="R443" s="75" t="s">
        <v>247</v>
      </c>
      <c r="S443" s="17"/>
      <c r="T443" s="29"/>
    </row>
    <row r="444" spans="3:20" s="68" customFormat="1" ht="13.8">
      <c r="C444" s="75" t="s">
        <v>88</v>
      </c>
      <c r="D444" s="29"/>
      <c r="F444" s="75" t="s">
        <v>128</v>
      </c>
      <c r="G444" s="17"/>
      <c r="H444" s="29"/>
      <c r="J444" s="75" t="s">
        <v>168</v>
      </c>
      <c r="K444" s="17"/>
      <c r="L444" s="29"/>
      <c r="N444" s="75" t="s">
        <v>208</v>
      </c>
      <c r="O444" s="17"/>
      <c r="P444" s="29"/>
      <c r="R444" s="75" t="s">
        <v>248</v>
      </c>
      <c r="S444" s="17"/>
      <c r="T444" s="29"/>
    </row>
    <row r="445" spans="3:20" s="68" customFormat="1" ht="13.8">
      <c r="C445" s="75" t="s">
        <v>89</v>
      </c>
      <c r="D445" s="29"/>
      <c r="F445" s="75" t="s">
        <v>129</v>
      </c>
      <c r="G445" s="17"/>
      <c r="H445" s="29"/>
      <c r="J445" s="75" t="s">
        <v>169</v>
      </c>
      <c r="K445" s="17"/>
      <c r="L445" s="29"/>
      <c r="N445" s="75" t="s">
        <v>209</v>
      </c>
      <c r="O445" s="17"/>
      <c r="P445" s="29"/>
      <c r="R445" s="75" t="s">
        <v>249</v>
      </c>
      <c r="S445" s="17"/>
      <c r="T445" s="29"/>
    </row>
    <row r="446" spans="3:20" s="68" customFormat="1" ht="13.8">
      <c r="C446" s="75" t="s">
        <v>90</v>
      </c>
      <c r="D446" s="29"/>
      <c r="F446" s="75" t="s">
        <v>130</v>
      </c>
      <c r="G446" s="17"/>
      <c r="H446" s="29"/>
      <c r="J446" s="75" t="s">
        <v>170</v>
      </c>
      <c r="K446" s="17"/>
      <c r="L446" s="29"/>
      <c r="N446" s="75" t="s">
        <v>210</v>
      </c>
      <c r="O446" s="17"/>
      <c r="P446" s="29"/>
      <c r="R446" s="75" t="s">
        <v>250</v>
      </c>
      <c r="S446" s="17"/>
      <c r="T446" s="29"/>
    </row>
    <row r="447" spans="3:20" s="68" customFormat="1" ht="13.8">
      <c r="C447" s="75" t="s">
        <v>91</v>
      </c>
      <c r="D447" s="29"/>
      <c r="F447" s="75" t="s">
        <v>131</v>
      </c>
      <c r="G447" s="17"/>
      <c r="H447" s="29"/>
      <c r="J447" s="75" t="s">
        <v>171</v>
      </c>
      <c r="K447" s="17"/>
      <c r="L447" s="29"/>
      <c r="N447" s="75" t="s">
        <v>211</v>
      </c>
      <c r="O447" s="17"/>
      <c r="P447" s="29"/>
      <c r="R447" s="75" t="s">
        <v>251</v>
      </c>
      <c r="S447" s="17"/>
      <c r="T447" s="29"/>
    </row>
    <row r="448" spans="3:20" s="68" customFormat="1" ht="13.8">
      <c r="C448" s="75" t="s">
        <v>92</v>
      </c>
      <c r="D448" s="29"/>
      <c r="F448" s="75" t="s">
        <v>132</v>
      </c>
      <c r="G448" s="17"/>
      <c r="H448" s="29"/>
      <c r="J448" s="75" t="s">
        <v>172</v>
      </c>
      <c r="K448" s="17"/>
      <c r="L448" s="29"/>
      <c r="N448" s="75" t="s">
        <v>212</v>
      </c>
      <c r="O448" s="17"/>
      <c r="P448" s="29"/>
      <c r="R448" s="75" t="s">
        <v>252</v>
      </c>
      <c r="S448" s="17"/>
      <c r="T448" s="29"/>
    </row>
    <row r="449" spans="3:20" s="68" customFormat="1" ht="13.8">
      <c r="C449" s="75" t="s">
        <v>93</v>
      </c>
      <c r="D449" s="29"/>
      <c r="F449" s="75" t="s">
        <v>133</v>
      </c>
      <c r="G449" s="17"/>
      <c r="H449" s="29"/>
      <c r="J449" s="75" t="s">
        <v>173</v>
      </c>
      <c r="K449" s="17"/>
      <c r="L449" s="29"/>
      <c r="N449" s="75" t="s">
        <v>213</v>
      </c>
      <c r="O449" s="17"/>
      <c r="P449" s="29"/>
      <c r="R449" s="75" t="s">
        <v>253</v>
      </c>
      <c r="S449" s="17"/>
      <c r="T449" s="29"/>
    </row>
    <row r="450" spans="3:20" s="68" customFormat="1" ht="13.8">
      <c r="C450" s="75" t="s">
        <v>94</v>
      </c>
      <c r="D450" s="29"/>
      <c r="F450" s="75" t="s">
        <v>134</v>
      </c>
      <c r="G450" s="17"/>
      <c r="H450" s="29"/>
      <c r="J450" s="75" t="s">
        <v>174</v>
      </c>
      <c r="K450" s="17"/>
      <c r="L450" s="29"/>
      <c r="N450" s="75" t="s">
        <v>214</v>
      </c>
      <c r="O450" s="17"/>
      <c r="P450" s="29"/>
      <c r="R450" s="75" t="s">
        <v>254</v>
      </c>
      <c r="S450" s="17"/>
      <c r="T450" s="29"/>
    </row>
    <row r="451" spans="3:20" s="68" customFormat="1" ht="13.8">
      <c r="C451" s="75" t="s">
        <v>95</v>
      </c>
      <c r="D451" s="29"/>
      <c r="F451" s="75" t="s">
        <v>135</v>
      </c>
      <c r="G451" s="17"/>
      <c r="H451" s="29"/>
      <c r="J451" s="75" t="s">
        <v>175</v>
      </c>
      <c r="K451" s="17"/>
      <c r="L451" s="29"/>
      <c r="N451" s="75" t="s">
        <v>215</v>
      </c>
      <c r="O451" s="17"/>
      <c r="P451" s="29"/>
      <c r="R451" s="75" t="s">
        <v>255</v>
      </c>
      <c r="S451" s="17"/>
      <c r="T451" s="29"/>
    </row>
    <row r="452" spans="3:20" s="68" customFormat="1" ht="13.8">
      <c r="C452" s="75" t="s">
        <v>96</v>
      </c>
      <c r="D452" s="29"/>
      <c r="F452" s="75" t="s">
        <v>136</v>
      </c>
      <c r="G452" s="17"/>
      <c r="H452" s="29"/>
      <c r="J452" s="75" t="s">
        <v>176</v>
      </c>
      <c r="K452" s="17"/>
      <c r="L452" s="29"/>
      <c r="N452" s="75" t="s">
        <v>216</v>
      </c>
      <c r="O452" s="17"/>
      <c r="P452" s="29"/>
      <c r="R452" s="75" t="s">
        <v>256</v>
      </c>
      <c r="S452" s="17"/>
      <c r="T452" s="29"/>
    </row>
    <row r="453" spans="3:20" s="68" customFormat="1" ht="13.8">
      <c r="C453" s="75" t="s">
        <v>97</v>
      </c>
      <c r="D453" s="29"/>
      <c r="F453" s="75" t="s">
        <v>137</v>
      </c>
      <c r="G453" s="17"/>
      <c r="H453" s="29"/>
      <c r="J453" s="75" t="s">
        <v>177</v>
      </c>
      <c r="K453" s="17"/>
      <c r="L453" s="29"/>
      <c r="N453" s="75" t="s">
        <v>217</v>
      </c>
      <c r="O453" s="17"/>
      <c r="P453" s="29"/>
      <c r="R453" s="75" t="s">
        <v>257</v>
      </c>
      <c r="S453" s="17"/>
      <c r="T453" s="29"/>
    </row>
    <row r="454" spans="3:20" s="68" customFormat="1" ht="13.8">
      <c r="C454" s="75" t="s">
        <v>98</v>
      </c>
      <c r="D454" s="29"/>
      <c r="F454" s="75" t="s">
        <v>138</v>
      </c>
      <c r="G454" s="17"/>
      <c r="H454" s="29"/>
      <c r="J454" s="75" t="s">
        <v>178</v>
      </c>
      <c r="K454" s="17"/>
      <c r="L454" s="29"/>
      <c r="N454" s="75" t="s">
        <v>218</v>
      </c>
      <c r="O454" s="17"/>
      <c r="P454" s="29"/>
      <c r="R454" s="75" t="s">
        <v>258</v>
      </c>
      <c r="S454" s="17"/>
      <c r="T454" s="29"/>
    </row>
    <row r="455" spans="3:20" s="68" customFormat="1" ht="13.8">
      <c r="C455" s="75" t="s">
        <v>99</v>
      </c>
      <c r="D455" s="29"/>
      <c r="F455" s="75" t="s">
        <v>139</v>
      </c>
      <c r="G455" s="17"/>
      <c r="H455" s="29"/>
      <c r="J455" s="75" t="s">
        <v>179</v>
      </c>
      <c r="K455" s="17"/>
      <c r="L455" s="29"/>
      <c r="N455" s="75" t="s">
        <v>219</v>
      </c>
      <c r="O455" s="17"/>
      <c r="P455" s="29"/>
      <c r="R455" s="75" t="s">
        <v>259</v>
      </c>
      <c r="S455" s="17"/>
      <c r="T455" s="29"/>
    </row>
    <row r="456" spans="3:20" s="68" customFormat="1" ht="13.8">
      <c r="C456" s="75" t="s">
        <v>100</v>
      </c>
      <c r="D456" s="29"/>
      <c r="F456" s="75" t="s">
        <v>140</v>
      </c>
      <c r="G456" s="17"/>
      <c r="H456" s="29"/>
      <c r="J456" s="75" t="s">
        <v>180</v>
      </c>
      <c r="K456" s="17"/>
      <c r="L456" s="29"/>
      <c r="N456" s="75" t="s">
        <v>220</v>
      </c>
      <c r="O456" s="17"/>
      <c r="P456" s="29"/>
      <c r="R456" s="75" t="s">
        <v>260</v>
      </c>
      <c r="S456" s="17"/>
      <c r="T456" s="29"/>
    </row>
    <row r="457" spans="3:20" s="68" customFormat="1" ht="13.8">
      <c r="C457" s="75" t="s">
        <v>101</v>
      </c>
      <c r="D457" s="29"/>
      <c r="F457" s="75" t="s">
        <v>141</v>
      </c>
      <c r="G457" s="17"/>
      <c r="H457" s="29"/>
      <c r="J457" s="75" t="s">
        <v>181</v>
      </c>
      <c r="K457" s="17"/>
      <c r="L457" s="29"/>
      <c r="N457" s="75" t="s">
        <v>221</v>
      </c>
      <c r="O457" s="17"/>
      <c r="P457" s="29"/>
      <c r="R457" s="75" t="s">
        <v>261</v>
      </c>
      <c r="S457" s="17"/>
      <c r="T457" s="29"/>
    </row>
    <row r="458" spans="3:20" s="68" customFormat="1" ht="13.8">
      <c r="C458" s="75" t="s">
        <v>102</v>
      </c>
      <c r="D458" s="29"/>
      <c r="F458" s="75" t="s">
        <v>142</v>
      </c>
      <c r="G458" s="17"/>
      <c r="H458" s="29"/>
      <c r="J458" s="75" t="s">
        <v>182</v>
      </c>
      <c r="K458" s="17"/>
      <c r="L458" s="29"/>
      <c r="N458" s="75" t="s">
        <v>222</v>
      </c>
      <c r="O458" s="17"/>
      <c r="P458" s="29"/>
      <c r="R458" s="75" t="s">
        <v>262</v>
      </c>
      <c r="S458" s="17"/>
      <c r="T458" s="29"/>
    </row>
    <row r="459" spans="3:20" s="68" customFormat="1" ht="13.8">
      <c r="C459" s="75" t="s">
        <v>103</v>
      </c>
      <c r="D459" s="29"/>
      <c r="F459" s="75" t="s">
        <v>143</v>
      </c>
      <c r="G459" s="17"/>
      <c r="H459" s="29"/>
      <c r="J459" s="75" t="s">
        <v>183</v>
      </c>
      <c r="K459" s="17"/>
      <c r="L459" s="29"/>
      <c r="N459" s="75" t="s">
        <v>223</v>
      </c>
      <c r="O459" s="17"/>
      <c r="P459" s="29"/>
      <c r="R459" s="75" t="s">
        <v>263</v>
      </c>
      <c r="S459" s="17"/>
      <c r="T459" s="29"/>
    </row>
    <row r="460" spans="3:20" s="68" customFormat="1" ht="13.8">
      <c r="C460" s="75" t="s">
        <v>104</v>
      </c>
      <c r="D460" s="29"/>
      <c r="F460" s="75" t="s">
        <v>144</v>
      </c>
      <c r="G460" s="17"/>
      <c r="H460" s="29"/>
      <c r="J460" s="75" t="s">
        <v>184</v>
      </c>
      <c r="K460" s="17"/>
      <c r="L460" s="29"/>
      <c r="N460" s="75" t="s">
        <v>224</v>
      </c>
      <c r="O460" s="17"/>
      <c r="P460" s="29"/>
      <c r="R460" s="75" t="s">
        <v>264</v>
      </c>
      <c r="S460" s="17"/>
      <c r="T460" s="29"/>
    </row>
    <row r="461" spans="3:20" s="68" customFormat="1" ht="13.8">
      <c r="C461" s="75" t="s">
        <v>105</v>
      </c>
      <c r="D461" s="29"/>
      <c r="F461" s="75" t="s">
        <v>145</v>
      </c>
      <c r="G461" s="17"/>
      <c r="H461" s="29"/>
      <c r="J461" s="75" t="s">
        <v>185</v>
      </c>
      <c r="K461" s="17"/>
      <c r="L461" s="29"/>
      <c r="N461" s="75" t="s">
        <v>225</v>
      </c>
      <c r="O461" s="17"/>
      <c r="P461" s="29"/>
      <c r="R461" s="75" t="s">
        <v>265</v>
      </c>
      <c r="S461" s="17"/>
      <c r="T461" s="29"/>
    </row>
    <row r="462" spans="3:20" s="68" customFormat="1" ht="13.8">
      <c r="C462" s="75" t="s">
        <v>106</v>
      </c>
      <c r="D462" s="29"/>
      <c r="F462" s="75" t="s">
        <v>146</v>
      </c>
      <c r="G462" s="17"/>
      <c r="H462" s="29"/>
      <c r="J462" s="75" t="s">
        <v>186</v>
      </c>
      <c r="K462" s="17"/>
      <c r="L462" s="29"/>
      <c r="N462" s="75" t="s">
        <v>226</v>
      </c>
      <c r="O462" s="17"/>
      <c r="P462" s="29"/>
      <c r="R462" s="75" t="s">
        <v>266</v>
      </c>
      <c r="S462" s="17"/>
      <c r="T462" s="29"/>
    </row>
    <row r="463" spans="3:20" s="68" customFormat="1" ht="13.8">
      <c r="C463" s="75" t="s">
        <v>107</v>
      </c>
      <c r="D463" s="29"/>
      <c r="F463" s="75" t="s">
        <v>147</v>
      </c>
      <c r="G463" s="17"/>
      <c r="H463" s="29"/>
      <c r="J463" s="75" t="s">
        <v>187</v>
      </c>
      <c r="K463" s="17"/>
      <c r="L463" s="29"/>
      <c r="N463" s="75" t="s">
        <v>227</v>
      </c>
      <c r="O463" s="17"/>
      <c r="P463" s="29"/>
      <c r="R463" s="75" t="s">
        <v>267</v>
      </c>
      <c r="S463" s="17"/>
      <c r="T463" s="29"/>
    </row>
    <row r="464" spans="3:20" s="68" customFormat="1" ht="13.8">
      <c r="C464" s="75" t="s">
        <v>108</v>
      </c>
      <c r="D464" s="29"/>
      <c r="F464" s="75" t="s">
        <v>148</v>
      </c>
      <c r="G464" s="17"/>
      <c r="H464" s="29"/>
      <c r="J464" s="75" t="s">
        <v>188</v>
      </c>
      <c r="K464" s="17"/>
      <c r="L464" s="29"/>
      <c r="N464" s="75" t="s">
        <v>228</v>
      </c>
      <c r="O464" s="17"/>
      <c r="P464" s="29"/>
      <c r="R464" s="75" t="s">
        <v>268</v>
      </c>
      <c r="S464" s="17"/>
      <c r="T464" s="29"/>
    </row>
    <row r="465" spans="2:20" s="68" customFormat="1" ht="13.8">
      <c r="C465" s="75" t="s">
        <v>109</v>
      </c>
      <c r="D465" s="29"/>
      <c r="F465" s="75" t="s">
        <v>149</v>
      </c>
      <c r="G465" s="17"/>
      <c r="H465" s="29"/>
      <c r="J465" s="75" t="s">
        <v>189</v>
      </c>
      <c r="K465" s="17"/>
      <c r="L465" s="29"/>
      <c r="N465" s="75" t="s">
        <v>229</v>
      </c>
      <c r="O465" s="17"/>
      <c r="P465" s="29"/>
      <c r="R465" s="75" t="s">
        <v>269</v>
      </c>
      <c r="S465" s="17"/>
      <c r="T465" s="29"/>
    </row>
    <row r="466" spans="2:20" s="68" customFormat="1" ht="13.8">
      <c r="C466" s="75" t="s">
        <v>110</v>
      </c>
      <c r="D466" s="29"/>
      <c r="F466" s="75" t="s">
        <v>150</v>
      </c>
      <c r="G466" s="17"/>
      <c r="H466" s="29"/>
      <c r="J466" s="75" t="s">
        <v>190</v>
      </c>
      <c r="K466" s="17"/>
      <c r="L466" s="29"/>
      <c r="N466" s="75" t="s">
        <v>230</v>
      </c>
      <c r="O466" s="17"/>
      <c r="P466" s="29"/>
      <c r="R466" s="75" t="s">
        <v>270</v>
      </c>
      <c r="S466" s="17"/>
      <c r="T466" s="29"/>
    </row>
    <row r="467" spans="2:20" s="68" customFormat="1" thickBot="1">
      <c r="C467" s="75" t="s">
        <v>111</v>
      </c>
      <c r="D467" s="29"/>
      <c r="F467" s="75" t="s">
        <v>151</v>
      </c>
      <c r="G467" s="17"/>
      <c r="H467" s="29"/>
      <c r="J467" s="75" t="s">
        <v>191</v>
      </c>
      <c r="K467" s="17"/>
      <c r="L467" s="29"/>
      <c r="N467" s="75" t="s">
        <v>231</v>
      </c>
      <c r="O467" s="17"/>
      <c r="P467" s="29"/>
      <c r="R467" s="76" t="s">
        <v>271</v>
      </c>
      <c r="S467" s="77"/>
      <c r="T467" s="30"/>
    </row>
    <row r="468" spans="2:20" s="68" customFormat="1" ht="13.8">
      <c r="C468" s="75" t="s">
        <v>112</v>
      </c>
      <c r="D468" s="29"/>
      <c r="F468" s="75" t="s">
        <v>152</v>
      </c>
      <c r="G468" s="17"/>
      <c r="H468" s="29"/>
      <c r="J468" s="75" t="s">
        <v>192</v>
      </c>
      <c r="K468" s="17"/>
      <c r="L468" s="29"/>
      <c r="N468" s="75" t="s">
        <v>232</v>
      </c>
      <c r="O468" s="17"/>
      <c r="P468" s="29"/>
      <c r="R468" s="17"/>
      <c r="S468" s="17"/>
    </row>
    <row r="469" spans="2:20" s="68" customFormat="1" thickBot="1">
      <c r="C469" s="76" t="s">
        <v>113</v>
      </c>
      <c r="D469" s="30"/>
      <c r="F469" s="76" t="s">
        <v>153</v>
      </c>
      <c r="G469" s="77"/>
      <c r="H469" s="30"/>
      <c r="J469" s="76" t="s">
        <v>193</v>
      </c>
      <c r="K469" s="77"/>
      <c r="L469" s="30"/>
      <c r="N469" s="76" t="s">
        <v>233</v>
      </c>
      <c r="O469" s="77"/>
      <c r="P469" s="30"/>
      <c r="R469" s="17"/>
      <c r="S469" s="17"/>
    </row>
    <row r="470" spans="2:20" s="68" customFormat="1" ht="13.8">
      <c r="C470" s="19"/>
      <c r="D470" s="19"/>
    </row>
    <row r="471" spans="2:20" s="68" customFormat="1" ht="13.8">
      <c r="C471" s="19"/>
      <c r="D471" s="19"/>
    </row>
    <row r="472" spans="2:20">
      <c r="B472" s="45" t="s">
        <v>396</v>
      </c>
      <c r="C472" s="1" t="s">
        <v>586</v>
      </c>
      <c r="D472" s="1"/>
    </row>
    <row r="473" spans="2:20" s="68" customFormat="1" ht="13.8">
      <c r="C473" s="11" t="s">
        <v>23</v>
      </c>
      <c r="D473" s="11"/>
    </row>
    <row r="474" spans="2:20" s="68" customFormat="1" ht="51">
      <c r="C474" s="106"/>
      <c r="D474" s="107"/>
      <c r="E474" s="47" t="s">
        <v>24</v>
      </c>
      <c r="F474" s="47" t="s">
        <v>25</v>
      </c>
      <c r="G474" s="47" t="s">
        <v>26</v>
      </c>
      <c r="H474" s="47" t="s">
        <v>27</v>
      </c>
      <c r="I474" s="47" t="s">
        <v>28</v>
      </c>
      <c r="J474" s="64" t="s">
        <v>591</v>
      </c>
    </row>
    <row r="475" spans="2:20" s="68" customFormat="1" ht="13.8">
      <c r="C475" s="102" t="s">
        <v>8</v>
      </c>
      <c r="D475" s="103"/>
      <c r="E475" s="20"/>
      <c r="F475" s="20"/>
      <c r="G475" s="20"/>
      <c r="H475" s="20"/>
      <c r="I475" s="21"/>
      <c r="J475" s="63">
        <f>D205-SUM(E475:I475)</f>
        <v>0</v>
      </c>
      <c r="K475" s="44"/>
      <c r="L475" s="44"/>
      <c r="M475" s="44"/>
      <c r="N475" s="44"/>
      <c r="O475" s="44"/>
    </row>
    <row r="476" spans="2:20" s="68" customFormat="1" ht="17.55" customHeight="1">
      <c r="C476" s="102" t="s">
        <v>454</v>
      </c>
      <c r="D476" s="103"/>
      <c r="E476" s="20"/>
      <c r="F476" s="20"/>
      <c r="G476" s="20"/>
      <c r="H476" s="20"/>
      <c r="I476" s="20"/>
      <c r="J476" s="63">
        <f>(D250+D295)-SUM(E476:I476)</f>
        <v>0</v>
      </c>
      <c r="K476" s="44"/>
      <c r="L476" s="44"/>
      <c r="M476" s="44"/>
      <c r="N476" s="44"/>
      <c r="O476" s="44"/>
    </row>
    <row r="477" spans="2:20" s="68" customFormat="1" ht="13.8">
      <c r="C477" s="104" t="s">
        <v>455</v>
      </c>
      <c r="D477" s="105"/>
      <c r="E477" s="20"/>
      <c r="F477" s="20"/>
      <c r="G477" s="20"/>
      <c r="H477" s="20"/>
      <c r="I477" s="20"/>
      <c r="J477" s="63">
        <f>D250-SUM(E477:I477)</f>
        <v>0</v>
      </c>
      <c r="K477" s="44"/>
      <c r="L477" s="44"/>
      <c r="M477" s="44"/>
      <c r="N477" s="44"/>
      <c r="O477" s="44"/>
    </row>
    <row r="478" spans="2:20" s="68" customFormat="1" ht="13.8">
      <c r="C478" s="104" t="s">
        <v>456</v>
      </c>
      <c r="D478" s="105"/>
      <c r="E478" s="20"/>
      <c r="F478" s="20"/>
      <c r="G478" s="20"/>
      <c r="H478" s="20"/>
      <c r="I478" s="20"/>
      <c r="J478" s="63">
        <f>D295-SUM(E478:I478)</f>
        <v>0</v>
      </c>
      <c r="K478" s="44"/>
      <c r="L478" s="44"/>
      <c r="M478" s="44"/>
      <c r="N478" s="44"/>
      <c r="O478" s="44"/>
    </row>
    <row r="479" spans="2:20" s="68" customFormat="1" ht="13.8">
      <c r="C479" s="102" t="s">
        <v>9</v>
      </c>
      <c r="D479" s="103"/>
      <c r="E479" s="20"/>
      <c r="F479" s="20"/>
      <c r="G479" s="20"/>
      <c r="H479" s="20"/>
      <c r="I479" s="21"/>
      <c r="J479" s="63">
        <f>D340-SUM(E479:I479)</f>
        <v>0</v>
      </c>
      <c r="K479" s="44"/>
      <c r="L479" s="44"/>
      <c r="M479" s="44"/>
      <c r="N479" s="44"/>
      <c r="O479" s="44"/>
    </row>
    <row r="480" spans="2:20" s="68" customFormat="1" ht="13.8">
      <c r="C480" s="102" t="s">
        <v>10</v>
      </c>
      <c r="D480" s="103"/>
      <c r="E480" s="20"/>
      <c r="F480" s="20"/>
      <c r="G480" s="20"/>
      <c r="H480" s="20"/>
      <c r="I480" s="21"/>
      <c r="J480" s="63">
        <f>D385-SUM(E480:I480)</f>
        <v>0</v>
      </c>
      <c r="K480" s="44"/>
      <c r="L480" s="44"/>
      <c r="M480" s="44"/>
      <c r="N480" s="44"/>
      <c r="O480" s="44"/>
    </row>
    <row r="481" spans="2:15" s="68" customFormat="1" ht="13.8">
      <c r="C481" s="102" t="s">
        <v>11</v>
      </c>
      <c r="D481" s="103"/>
      <c r="E481" s="20"/>
      <c r="F481" s="20"/>
      <c r="G481" s="20"/>
      <c r="H481" s="20"/>
      <c r="I481" s="21"/>
      <c r="J481" s="63">
        <f>D430-SUM(E481:I481)</f>
        <v>0</v>
      </c>
      <c r="K481" s="44"/>
      <c r="L481" s="44"/>
      <c r="M481" s="44"/>
      <c r="N481" s="44"/>
      <c r="O481" s="44"/>
    </row>
    <row r="482" spans="2:15" s="68" customFormat="1" ht="13.8">
      <c r="C482" s="24"/>
      <c r="D482" s="24"/>
      <c r="E482" s="42"/>
      <c r="F482" s="42"/>
      <c r="G482" s="42"/>
      <c r="H482" s="42"/>
      <c r="I482" s="42"/>
      <c r="J482" s="42"/>
    </row>
    <row r="483" spans="2:15" s="68" customFormat="1" ht="13.8">
      <c r="C483" s="24"/>
      <c r="D483" s="24"/>
      <c r="E483" s="42"/>
      <c r="F483" s="42"/>
      <c r="G483" s="42"/>
      <c r="H483" s="42"/>
      <c r="I483" s="42"/>
      <c r="J483" s="42"/>
    </row>
    <row r="484" spans="2:15">
      <c r="B484" s="45" t="s">
        <v>397</v>
      </c>
      <c r="C484" s="3" t="s">
        <v>590</v>
      </c>
      <c r="D484" s="3"/>
      <c r="F484" s="97"/>
    </row>
    <row r="485" spans="2:15">
      <c r="B485" s="94"/>
      <c r="C485" s="33" t="s">
        <v>530</v>
      </c>
      <c r="D485" s="3"/>
    </row>
    <row r="486" spans="2:15" s="68" customFormat="1" ht="57" customHeight="1">
      <c r="C486" s="108"/>
      <c r="D486" s="109"/>
      <c r="E486" s="47" t="s">
        <v>546</v>
      </c>
      <c r="F486" s="47" t="s">
        <v>545</v>
      </c>
      <c r="G486" s="47" t="s">
        <v>345</v>
      </c>
      <c r="H486" s="47" t="s">
        <v>42</v>
      </c>
      <c r="I486" s="47" t="s">
        <v>599</v>
      </c>
      <c r="J486" s="64" t="s">
        <v>592</v>
      </c>
    </row>
    <row r="487" spans="2:15" s="68" customFormat="1" ht="13.8">
      <c r="C487" s="102" t="s">
        <v>8</v>
      </c>
      <c r="D487" s="103"/>
      <c r="E487" s="20"/>
      <c r="F487" s="20"/>
      <c r="G487" s="20"/>
      <c r="H487" s="20"/>
      <c r="I487" s="20"/>
      <c r="J487" s="85">
        <f t="shared" ref="J487:J493" si="5">D56-SUM(E487:I487)</f>
        <v>0</v>
      </c>
      <c r="K487" s="44"/>
      <c r="L487" s="44"/>
      <c r="M487" s="44"/>
      <c r="N487" s="44"/>
      <c r="O487" s="44"/>
    </row>
    <row r="488" spans="2:15" s="68" customFormat="1" ht="17.55" customHeight="1">
      <c r="C488" s="102" t="s">
        <v>454</v>
      </c>
      <c r="D488" s="103"/>
      <c r="E488" s="20"/>
      <c r="F488" s="20"/>
      <c r="G488" s="20"/>
      <c r="H488" s="20"/>
      <c r="I488" s="20"/>
      <c r="J488" s="85">
        <f t="shared" si="5"/>
        <v>0</v>
      </c>
      <c r="K488" s="44"/>
      <c r="L488" s="44"/>
      <c r="M488" s="44"/>
      <c r="N488" s="44"/>
      <c r="O488" s="44"/>
    </row>
    <row r="489" spans="2:15" s="68" customFormat="1" ht="13.8">
      <c r="C489" s="104" t="s">
        <v>455</v>
      </c>
      <c r="D489" s="105"/>
      <c r="E489" s="20"/>
      <c r="F489" s="20"/>
      <c r="G489" s="20"/>
      <c r="H489" s="20"/>
      <c r="I489" s="20"/>
      <c r="J489" s="85">
        <f t="shared" si="5"/>
        <v>0</v>
      </c>
      <c r="K489" s="44"/>
      <c r="L489" s="44"/>
      <c r="M489" s="44"/>
      <c r="N489" s="44"/>
      <c r="O489" s="44"/>
    </row>
    <row r="490" spans="2:15" s="68" customFormat="1" ht="13.8">
      <c r="C490" s="104" t="s">
        <v>456</v>
      </c>
      <c r="D490" s="105"/>
      <c r="E490" s="20"/>
      <c r="F490" s="20"/>
      <c r="G490" s="20"/>
      <c r="H490" s="20"/>
      <c r="I490" s="20"/>
      <c r="J490" s="85">
        <f t="shared" si="5"/>
        <v>0</v>
      </c>
      <c r="K490" s="44"/>
      <c r="L490" s="44"/>
      <c r="M490" s="44"/>
      <c r="N490" s="44"/>
      <c r="O490" s="44"/>
    </row>
    <row r="491" spans="2:15" s="68" customFormat="1" ht="13.8">
      <c r="C491" s="102" t="s">
        <v>9</v>
      </c>
      <c r="D491" s="103"/>
      <c r="E491" s="20"/>
      <c r="F491" s="20"/>
      <c r="G491" s="20"/>
      <c r="H491" s="20"/>
      <c r="I491" s="20"/>
      <c r="J491" s="85">
        <f t="shared" si="5"/>
        <v>0</v>
      </c>
      <c r="K491" s="44"/>
      <c r="L491" s="44"/>
      <c r="M491" s="44"/>
      <c r="N491" s="44"/>
      <c r="O491" s="44"/>
    </row>
    <row r="492" spans="2:15" s="68" customFormat="1" ht="13.8">
      <c r="C492" s="102" t="s">
        <v>555</v>
      </c>
      <c r="D492" s="103"/>
      <c r="E492" s="20"/>
      <c r="F492" s="20"/>
      <c r="G492" s="20"/>
      <c r="H492" s="20"/>
      <c r="I492" s="20"/>
      <c r="J492" s="85">
        <f t="shared" si="5"/>
        <v>0</v>
      </c>
      <c r="K492" s="44"/>
      <c r="L492" s="44"/>
      <c r="M492" s="44"/>
      <c r="N492" s="44"/>
      <c r="O492" s="44"/>
    </row>
    <row r="493" spans="2:15" s="68" customFormat="1" ht="13.8">
      <c r="C493" s="102" t="s">
        <v>11</v>
      </c>
      <c r="D493" s="103"/>
      <c r="E493" s="20"/>
      <c r="F493" s="20"/>
      <c r="G493" s="20"/>
      <c r="H493" s="20"/>
      <c r="I493" s="20"/>
      <c r="J493" s="85">
        <f t="shared" si="5"/>
        <v>0</v>
      </c>
      <c r="K493" s="44"/>
      <c r="L493" s="44"/>
      <c r="M493" s="44"/>
      <c r="N493" s="44"/>
      <c r="O493" s="44"/>
    </row>
    <row r="494" spans="2:15" s="68" customFormat="1" ht="13.8">
      <c r="C494" s="24"/>
      <c r="D494" s="24"/>
      <c r="E494" s="42"/>
      <c r="F494" s="42"/>
      <c r="G494" s="42"/>
      <c r="H494" s="44"/>
    </row>
    <row r="495" spans="2:15" s="68" customFormat="1" ht="13.8">
      <c r="C495" s="15" t="s">
        <v>598</v>
      </c>
      <c r="D495" s="18"/>
      <c r="E495" s="111"/>
      <c r="F495" s="111"/>
      <c r="G495" s="111"/>
    </row>
    <row r="496" spans="2:15" s="68" customFormat="1" ht="13.8">
      <c r="C496" s="24"/>
      <c r="D496" s="24"/>
      <c r="E496" s="32"/>
      <c r="F496" s="32"/>
      <c r="G496" s="32"/>
      <c r="H496" s="32"/>
      <c r="I496" s="32"/>
      <c r="J496" s="32"/>
    </row>
    <row r="497" spans="2:28" s="68" customFormat="1" ht="13.8">
      <c r="C497" s="24"/>
      <c r="D497" s="24"/>
      <c r="E497" s="32"/>
      <c r="F497" s="32"/>
      <c r="G497" s="32"/>
      <c r="H497" s="32"/>
      <c r="I497" s="32"/>
      <c r="J497" s="32"/>
    </row>
    <row r="498" spans="2:28">
      <c r="B498" s="94" t="s">
        <v>398</v>
      </c>
      <c r="C498" s="4" t="s">
        <v>642</v>
      </c>
      <c r="D498" s="1"/>
    </row>
    <row r="499" spans="2:28" s="68" customFormat="1" ht="13.8">
      <c r="B499" s="92"/>
      <c r="C499" s="95" t="s">
        <v>643</v>
      </c>
      <c r="D499" s="11"/>
    </row>
    <row r="500" spans="2:28" s="68" customFormat="1" ht="58.95" customHeight="1">
      <c r="C500" s="106"/>
      <c r="D500" s="107"/>
      <c r="E500" s="47" t="s">
        <v>355</v>
      </c>
      <c r="F500" s="47" t="s">
        <v>356</v>
      </c>
      <c r="G500" s="47" t="s">
        <v>357</v>
      </c>
      <c r="H500" s="47" t="s">
        <v>358</v>
      </c>
      <c r="I500" s="47" t="s">
        <v>359</v>
      </c>
      <c r="J500" s="47" t="s">
        <v>360</v>
      </c>
      <c r="K500" s="47" t="s">
        <v>368</v>
      </c>
      <c r="L500" s="47" t="s">
        <v>369</v>
      </c>
      <c r="M500" s="47" t="s">
        <v>361</v>
      </c>
      <c r="N500" s="47" t="s">
        <v>362</v>
      </c>
      <c r="O500" s="47" t="s">
        <v>515</v>
      </c>
      <c r="P500" s="47" t="s">
        <v>370</v>
      </c>
      <c r="Q500" s="47" t="s">
        <v>371</v>
      </c>
      <c r="R500" s="47" t="s">
        <v>363</v>
      </c>
      <c r="S500" s="47" t="s">
        <v>364</v>
      </c>
      <c r="T500" s="47" t="s">
        <v>365</v>
      </c>
      <c r="U500" s="47" t="s">
        <v>366</v>
      </c>
      <c r="V500" s="47" t="s">
        <v>516</v>
      </c>
      <c r="W500" s="47" t="s">
        <v>367</v>
      </c>
      <c r="X500" s="47" t="s">
        <v>372</v>
      </c>
      <c r="Y500" s="47" t="s">
        <v>518</v>
      </c>
      <c r="Z500" s="47" t="s">
        <v>517</v>
      </c>
      <c r="AA500" s="47" t="s">
        <v>514</v>
      </c>
      <c r="AB500" s="64" t="s">
        <v>592</v>
      </c>
    </row>
    <row r="501" spans="2:28" s="68" customFormat="1" ht="13.8">
      <c r="C501" s="102" t="s">
        <v>8</v>
      </c>
      <c r="D501" s="103"/>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63">
        <f t="shared" ref="AB501:AB507" si="6">(E89+F89)-SUM(E501:AA501)</f>
        <v>0</v>
      </c>
    </row>
    <row r="502" spans="2:28" s="68" customFormat="1" ht="17.55" customHeight="1">
      <c r="C502" s="102" t="s">
        <v>454</v>
      </c>
      <c r="D502" s="103"/>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63">
        <f t="shared" si="6"/>
        <v>0</v>
      </c>
    </row>
    <row r="503" spans="2:28" s="68" customFormat="1" ht="13.8">
      <c r="C503" s="104" t="s">
        <v>455</v>
      </c>
      <c r="D503" s="105"/>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63">
        <f t="shared" si="6"/>
        <v>0</v>
      </c>
    </row>
    <row r="504" spans="2:28" s="68" customFormat="1" ht="13.8">
      <c r="C504" s="104" t="s">
        <v>456</v>
      </c>
      <c r="D504" s="105"/>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63">
        <f t="shared" si="6"/>
        <v>0</v>
      </c>
    </row>
    <row r="505" spans="2:28" s="68" customFormat="1" ht="13.8">
      <c r="C505" s="102" t="s">
        <v>9</v>
      </c>
      <c r="D505" s="103"/>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63">
        <f t="shared" si="6"/>
        <v>0</v>
      </c>
    </row>
    <row r="506" spans="2:28" s="68" customFormat="1" ht="13.8">
      <c r="C506" s="102" t="s">
        <v>555</v>
      </c>
      <c r="D506" s="103"/>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63">
        <f t="shared" si="6"/>
        <v>0</v>
      </c>
    </row>
    <row r="507" spans="2:28" s="68" customFormat="1" ht="13.8">
      <c r="C507" s="102" t="s">
        <v>11</v>
      </c>
      <c r="D507" s="103"/>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63">
        <f t="shared" si="6"/>
        <v>0</v>
      </c>
    </row>
    <row r="508" spans="2:28" s="68" customFormat="1" ht="13.8">
      <c r="C508" s="24"/>
      <c r="D508" s="24"/>
      <c r="E508" s="42"/>
      <c r="F508" s="42"/>
      <c r="G508" s="42"/>
      <c r="H508" s="42"/>
      <c r="I508" s="42"/>
      <c r="J508" s="42"/>
      <c r="K508" s="42"/>
      <c r="L508" s="42"/>
      <c r="M508" s="42"/>
      <c r="N508" s="42"/>
      <c r="O508" s="42"/>
      <c r="P508" s="42"/>
      <c r="Q508" s="42"/>
      <c r="R508" s="42"/>
      <c r="S508" s="42"/>
      <c r="T508" s="42"/>
      <c r="U508" s="42"/>
      <c r="V508" s="42"/>
      <c r="W508" s="42"/>
      <c r="X508" s="42"/>
      <c r="Y508" s="42"/>
      <c r="Z508" s="42"/>
      <c r="AA508" s="42"/>
      <c r="AB508" s="101"/>
    </row>
    <row r="509" spans="2:28" s="68" customFormat="1" ht="13.8">
      <c r="C509" s="24"/>
      <c r="D509" s="24"/>
      <c r="E509" s="42"/>
      <c r="F509" s="42"/>
      <c r="G509" s="42"/>
      <c r="H509" s="42"/>
      <c r="I509" s="42"/>
      <c r="J509" s="42"/>
      <c r="K509" s="42"/>
      <c r="L509" s="42"/>
      <c r="M509" s="42"/>
      <c r="N509" s="42"/>
      <c r="O509" s="42"/>
      <c r="P509" s="42"/>
      <c r="Q509" s="42"/>
      <c r="R509" s="42"/>
      <c r="S509" s="42"/>
      <c r="T509" s="42"/>
      <c r="U509" s="42"/>
      <c r="V509" s="42"/>
      <c r="W509" s="42"/>
      <c r="X509" s="42"/>
      <c r="Y509" s="42"/>
      <c r="Z509" s="42"/>
      <c r="AA509" s="42"/>
      <c r="AB509" s="101"/>
    </row>
    <row r="510" spans="2:28" s="68" customFormat="1" ht="15.6">
      <c r="B510" s="110" t="s">
        <v>632</v>
      </c>
      <c r="C510" s="110"/>
      <c r="D510" s="110"/>
      <c r="E510" s="110"/>
      <c r="F510" s="110"/>
      <c r="G510" s="110"/>
      <c r="H510" s="110"/>
      <c r="I510" s="110"/>
      <c r="J510" s="110"/>
      <c r="K510" s="110"/>
      <c r="L510" s="110"/>
      <c r="M510" s="110"/>
      <c r="N510" s="110"/>
      <c r="O510" s="110"/>
      <c r="P510" s="110"/>
      <c r="Q510" s="110"/>
      <c r="R510" s="110"/>
      <c r="S510" s="10"/>
      <c r="T510" s="10"/>
      <c r="U510" s="10"/>
      <c r="V510" s="10"/>
    </row>
    <row r="511" spans="2:28" s="68" customFormat="1" ht="13.8">
      <c r="C511" s="24"/>
      <c r="D511" s="24"/>
      <c r="E511" s="32"/>
      <c r="F511" s="32"/>
      <c r="G511" s="32"/>
      <c r="H511" s="32"/>
      <c r="I511" s="32"/>
      <c r="J511" s="32"/>
    </row>
    <row r="512" spans="2:28">
      <c r="B512" s="45" t="s">
        <v>399</v>
      </c>
      <c r="C512" s="3" t="s">
        <v>587</v>
      </c>
      <c r="D512" s="3"/>
    </row>
    <row r="513" spans="3:5" s="68" customFormat="1" ht="13.8">
      <c r="C513" s="50" t="s">
        <v>496</v>
      </c>
    </row>
    <row r="514" spans="3:5" s="68" customFormat="1" ht="13.8">
      <c r="C514" s="50"/>
    </row>
    <row r="515" spans="3:5" s="68" customFormat="1" ht="13.8">
      <c r="C515" s="24" t="s">
        <v>288</v>
      </c>
      <c r="D515" s="24"/>
      <c r="E515" s="51"/>
    </row>
    <row r="516" spans="3:5" s="68" customFormat="1" ht="13.8">
      <c r="C516" s="24" t="s">
        <v>289</v>
      </c>
      <c r="D516" s="24"/>
      <c r="E516" s="51"/>
    </row>
    <row r="517" spans="3:5" s="68" customFormat="1" ht="13.8">
      <c r="C517" s="24" t="s">
        <v>593</v>
      </c>
      <c r="D517" s="24"/>
      <c r="E517" s="51"/>
    </row>
    <row r="518" spans="3:5" s="68" customFormat="1" ht="13.8">
      <c r="C518" s="24" t="s">
        <v>304</v>
      </c>
      <c r="D518" s="24"/>
      <c r="E518" s="51"/>
    </row>
    <row r="519" spans="3:5" s="68" customFormat="1" ht="13.8">
      <c r="C519" s="24" t="s">
        <v>594</v>
      </c>
      <c r="D519" s="24"/>
      <c r="E519" s="51"/>
    </row>
    <row r="520" spans="3:5" s="68" customFormat="1" ht="13.8">
      <c r="C520" s="24" t="s">
        <v>349</v>
      </c>
      <c r="D520" s="24"/>
      <c r="E520" s="51"/>
    </row>
    <row r="521" spans="3:5" s="68" customFormat="1" ht="13.8">
      <c r="C521" s="24" t="s">
        <v>290</v>
      </c>
      <c r="D521" s="24"/>
      <c r="E521" s="51"/>
    </row>
    <row r="522" spans="3:5" s="68" customFormat="1" ht="13.8">
      <c r="C522" s="24" t="s">
        <v>291</v>
      </c>
      <c r="D522" s="24"/>
      <c r="E522" s="51"/>
    </row>
    <row r="523" spans="3:5" s="68" customFormat="1" ht="13.8">
      <c r="C523" s="24" t="s">
        <v>292</v>
      </c>
      <c r="D523" s="24"/>
      <c r="E523" s="51"/>
    </row>
    <row r="524" spans="3:5" s="68" customFormat="1" ht="13.8">
      <c r="C524" s="24" t="s">
        <v>467</v>
      </c>
      <c r="D524" s="24"/>
      <c r="E524" s="51"/>
    </row>
    <row r="525" spans="3:5" s="68" customFormat="1" ht="13.8">
      <c r="C525" s="24" t="s">
        <v>293</v>
      </c>
      <c r="D525" s="24"/>
      <c r="E525" s="51"/>
    </row>
    <row r="526" spans="3:5" s="68" customFormat="1" ht="13.8">
      <c r="C526" s="24" t="s">
        <v>294</v>
      </c>
      <c r="D526" s="24"/>
      <c r="E526" s="51"/>
    </row>
    <row r="527" spans="3:5" s="68" customFormat="1" ht="13.8">
      <c r="C527" s="24" t="s">
        <v>506</v>
      </c>
      <c r="D527" s="24"/>
      <c r="E527" s="51"/>
    </row>
    <row r="528" spans="3:5" s="68" customFormat="1" ht="13.8">
      <c r="C528" s="24" t="s">
        <v>373</v>
      </c>
      <c r="D528" s="24"/>
      <c r="E528" s="51"/>
    </row>
    <row r="529" spans="2:15" s="68" customFormat="1" ht="13.8">
      <c r="B529" s="92"/>
      <c r="C529" s="24" t="s">
        <v>595</v>
      </c>
      <c r="D529" s="24"/>
      <c r="E529" s="51"/>
    </row>
    <row r="530" spans="2:15" s="68" customFormat="1" ht="13.8">
      <c r="B530" s="92"/>
      <c r="C530" s="83" t="s">
        <v>596</v>
      </c>
      <c r="D530" s="83"/>
      <c r="E530" s="84">
        <f>(D56+D57+D60+D61+D62)-SUM(E515:E529)</f>
        <v>0</v>
      </c>
    </row>
    <row r="531" spans="2:15" s="68" customFormat="1" ht="13.8">
      <c r="B531" s="92"/>
      <c r="C531" s="15" t="s">
        <v>597</v>
      </c>
      <c r="D531" s="24"/>
      <c r="E531" s="111"/>
      <c r="F531" s="111"/>
      <c r="G531" s="111"/>
      <c r="H531" s="82"/>
      <c r="I531" s="82"/>
    </row>
    <row r="532" spans="2:15" s="68" customFormat="1" ht="13.8">
      <c r="C532" s="24"/>
      <c r="D532" s="24"/>
      <c r="E532" s="24"/>
    </row>
    <row r="533" spans="2:15" s="68" customFormat="1" ht="13.8">
      <c r="C533" s="24"/>
      <c r="D533" s="24"/>
      <c r="E533" s="24"/>
    </row>
    <row r="534" spans="2:15">
      <c r="B534" s="45" t="s">
        <v>400</v>
      </c>
      <c r="C534" s="1" t="s">
        <v>683</v>
      </c>
      <c r="D534" s="1"/>
    </row>
    <row r="535" spans="2:15" s="68" customFormat="1" ht="13.8">
      <c r="C535" s="11" t="s">
        <v>530</v>
      </c>
      <c r="D535" s="11"/>
    </row>
    <row r="536" spans="2:15" s="68" customFormat="1" ht="40.799999999999997">
      <c r="C536" s="106"/>
      <c r="D536" s="107"/>
      <c r="E536" s="47" t="s">
        <v>51</v>
      </c>
      <c r="F536" s="47" t="s">
        <v>52</v>
      </c>
      <c r="G536" s="47" t="s">
        <v>53</v>
      </c>
      <c r="H536" s="47" t="s">
        <v>607</v>
      </c>
      <c r="I536" s="47" t="s">
        <v>54</v>
      </c>
      <c r="J536" s="47" t="s">
        <v>55</v>
      </c>
      <c r="K536" s="47" t="s">
        <v>56</v>
      </c>
      <c r="L536" s="47" t="s">
        <v>57</v>
      </c>
      <c r="M536" s="47" t="s">
        <v>42</v>
      </c>
      <c r="N536" s="64" t="s">
        <v>592</v>
      </c>
    </row>
    <row r="537" spans="2:15" s="68" customFormat="1" ht="13.8">
      <c r="C537" s="102" t="s">
        <v>8</v>
      </c>
      <c r="D537" s="103"/>
      <c r="E537" s="20"/>
      <c r="F537" s="20"/>
      <c r="G537" s="20"/>
      <c r="H537" s="20"/>
      <c r="I537" s="20"/>
      <c r="J537" s="20"/>
      <c r="K537" s="20"/>
      <c r="L537" s="20"/>
      <c r="M537" s="20"/>
      <c r="N537" s="85">
        <f>$D$56-SUM(E537:M537)</f>
        <v>0</v>
      </c>
      <c r="O537" s="44"/>
    </row>
    <row r="538" spans="2:15" s="68" customFormat="1" ht="17.55" customHeight="1">
      <c r="C538" s="102" t="s">
        <v>454</v>
      </c>
      <c r="D538" s="103"/>
      <c r="E538" s="20"/>
      <c r="F538" s="20"/>
      <c r="G538" s="20"/>
      <c r="H538" s="20"/>
      <c r="I538" s="20"/>
      <c r="J538" s="20"/>
      <c r="K538" s="20"/>
      <c r="L538" s="20"/>
      <c r="M538" s="20"/>
      <c r="N538" s="85">
        <f>$D$57-SUM(E538:M538)</f>
        <v>0</v>
      </c>
      <c r="O538" s="44"/>
    </row>
    <row r="539" spans="2:15" s="68" customFormat="1" ht="13.8">
      <c r="C539" s="104" t="s">
        <v>455</v>
      </c>
      <c r="D539" s="105"/>
      <c r="E539" s="20"/>
      <c r="F539" s="20"/>
      <c r="G539" s="20"/>
      <c r="H539" s="20"/>
      <c r="I539" s="20"/>
      <c r="J539" s="20"/>
      <c r="K539" s="20"/>
      <c r="L539" s="20"/>
      <c r="M539" s="20"/>
      <c r="N539" s="85">
        <f>$D$58-SUM(E539:M539)</f>
        <v>0</v>
      </c>
      <c r="O539" s="44"/>
    </row>
    <row r="540" spans="2:15" s="68" customFormat="1" ht="13.8">
      <c r="C540" s="104" t="s">
        <v>456</v>
      </c>
      <c r="D540" s="105"/>
      <c r="E540" s="20"/>
      <c r="F540" s="20"/>
      <c r="G540" s="20"/>
      <c r="H540" s="20"/>
      <c r="I540" s="20"/>
      <c r="J540" s="20"/>
      <c r="K540" s="20"/>
      <c r="L540" s="20"/>
      <c r="M540" s="20"/>
      <c r="N540" s="85">
        <f>$D$59-SUM(E540:M540)</f>
        <v>0</v>
      </c>
      <c r="O540" s="44"/>
    </row>
    <row r="541" spans="2:15" s="68" customFormat="1" ht="13.8">
      <c r="C541" s="102" t="s">
        <v>9</v>
      </c>
      <c r="D541" s="103"/>
      <c r="E541" s="20"/>
      <c r="F541" s="20"/>
      <c r="G541" s="20"/>
      <c r="H541" s="20"/>
      <c r="I541" s="20"/>
      <c r="J541" s="20"/>
      <c r="K541" s="20"/>
      <c r="L541" s="20"/>
      <c r="M541" s="20"/>
      <c r="N541" s="85">
        <f>$D$60-SUM(E541:M541)</f>
        <v>0</v>
      </c>
      <c r="O541" s="44"/>
    </row>
    <row r="542" spans="2:15" s="68" customFormat="1" ht="13.8">
      <c r="C542" s="102" t="s">
        <v>555</v>
      </c>
      <c r="D542" s="103"/>
      <c r="E542" s="20"/>
      <c r="F542" s="20"/>
      <c r="G542" s="20"/>
      <c r="H542" s="20"/>
      <c r="I542" s="20"/>
      <c r="J542" s="20"/>
      <c r="K542" s="20"/>
      <c r="L542" s="20"/>
      <c r="M542" s="20"/>
      <c r="N542" s="85">
        <f>$D$61-SUM(E542:M542)</f>
        <v>0</v>
      </c>
      <c r="O542" s="44"/>
    </row>
    <row r="543" spans="2:15" s="68" customFormat="1" ht="13.8">
      <c r="C543" s="102" t="s">
        <v>11</v>
      </c>
      <c r="D543" s="103"/>
      <c r="E543" s="20"/>
      <c r="F543" s="20"/>
      <c r="G543" s="20"/>
      <c r="H543" s="20"/>
      <c r="I543" s="20"/>
      <c r="J543" s="20"/>
      <c r="K543" s="20"/>
      <c r="L543" s="20"/>
      <c r="M543" s="20"/>
      <c r="N543" s="85">
        <f>$D$62-SUM(E543:M543)</f>
        <v>0</v>
      </c>
      <c r="O543" s="44"/>
    </row>
    <row r="544" spans="2:15" s="68" customFormat="1" ht="13.8">
      <c r="C544" s="24"/>
      <c r="D544" s="24"/>
      <c r="E544" s="25"/>
      <c r="F544" s="25"/>
      <c r="G544" s="25"/>
      <c r="H544" s="25"/>
      <c r="I544" s="25"/>
      <c r="J544" s="25"/>
      <c r="K544" s="25"/>
      <c r="L544" s="25"/>
      <c r="M544" s="25"/>
      <c r="N544" s="25"/>
    </row>
    <row r="545" spans="2:15" s="68" customFormat="1" ht="13.8">
      <c r="C545" s="18" t="s">
        <v>445</v>
      </c>
      <c r="D545" s="15"/>
      <c r="E545" s="111"/>
      <c r="F545" s="111"/>
      <c r="G545" s="111"/>
      <c r="H545" s="111"/>
    </row>
    <row r="546" spans="2:15" s="68" customFormat="1" ht="13.8">
      <c r="C546" s="24"/>
      <c r="D546" s="24"/>
      <c r="E546" s="25"/>
      <c r="F546" s="25"/>
      <c r="G546" s="25"/>
      <c r="H546" s="25"/>
      <c r="I546" s="25"/>
      <c r="J546" s="25"/>
      <c r="K546" s="25"/>
      <c r="L546" s="25"/>
      <c r="M546" s="25"/>
      <c r="N546" s="25"/>
    </row>
    <row r="547" spans="2:15" s="68" customFormat="1" ht="13.8">
      <c r="C547" s="24"/>
      <c r="D547" s="24"/>
      <c r="E547" s="25"/>
      <c r="F547" s="25"/>
      <c r="G547" s="25"/>
      <c r="H547" s="25"/>
      <c r="I547" s="25"/>
      <c r="J547" s="25"/>
      <c r="K547" s="25"/>
      <c r="L547" s="25"/>
      <c r="M547" s="25"/>
      <c r="N547" s="25"/>
    </row>
    <row r="548" spans="2:15">
      <c r="B548" s="45" t="s">
        <v>401</v>
      </c>
      <c r="C548" s="3" t="s">
        <v>684</v>
      </c>
    </row>
    <row r="549" spans="2:15" s="68" customFormat="1" ht="13.8">
      <c r="C549" s="33" t="s">
        <v>530</v>
      </c>
      <c r="D549" s="33"/>
    </row>
    <row r="550" spans="2:15" s="68" customFormat="1" ht="40.799999999999997">
      <c r="C550" s="108"/>
      <c r="D550" s="109"/>
      <c r="E550" s="47" t="s">
        <v>311</v>
      </c>
      <c r="F550" s="47" t="s">
        <v>310</v>
      </c>
      <c r="G550" s="47" t="s">
        <v>309</v>
      </c>
      <c r="H550" s="47" t="s">
        <v>308</v>
      </c>
      <c r="I550" s="47" t="s">
        <v>448</v>
      </c>
      <c r="J550" s="64" t="s">
        <v>592</v>
      </c>
    </row>
    <row r="551" spans="2:15" s="68" customFormat="1" ht="13.8">
      <c r="C551" s="102" t="s">
        <v>8</v>
      </c>
      <c r="D551" s="103"/>
      <c r="E551" s="20"/>
      <c r="F551" s="20"/>
      <c r="G551" s="20"/>
      <c r="H551" s="20"/>
      <c r="I551" s="20"/>
      <c r="J551" s="63">
        <f t="shared" ref="J551:J557" si="7">D56-SUM(E551:I551)</f>
        <v>0</v>
      </c>
      <c r="K551" s="44"/>
      <c r="L551" s="44"/>
      <c r="M551" s="44"/>
      <c r="N551" s="44"/>
      <c r="O551" s="44"/>
    </row>
    <row r="552" spans="2:15" s="68" customFormat="1" ht="17.55" customHeight="1">
      <c r="C552" s="102" t="s">
        <v>454</v>
      </c>
      <c r="D552" s="103"/>
      <c r="E552" s="20"/>
      <c r="F552" s="20"/>
      <c r="G552" s="20"/>
      <c r="H552" s="20"/>
      <c r="I552" s="20"/>
      <c r="J552" s="63">
        <f t="shared" si="7"/>
        <v>0</v>
      </c>
      <c r="K552" s="44"/>
      <c r="L552" s="44"/>
      <c r="M552" s="44"/>
      <c r="N552" s="44"/>
      <c r="O552" s="44"/>
    </row>
    <row r="553" spans="2:15" s="68" customFormat="1" ht="13.8">
      <c r="C553" s="104" t="s">
        <v>455</v>
      </c>
      <c r="D553" s="105"/>
      <c r="E553" s="20"/>
      <c r="F553" s="20"/>
      <c r="G553" s="20"/>
      <c r="H553" s="20"/>
      <c r="I553" s="20"/>
      <c r="J553" s="63">
        <f t="shared" si="7"/>
        <v>0</v>
      </c>
      <c r="K553" s="44"/>
      <c r="L553" s="44"/>
      <c r="M553" s="44"/>
      <c r="N553" s="44"/>
      <c r="O553" s="44"/>
    </row>
    <row r="554" spans="2:15" s="68" customFormat="1" ht="13.8">
      <c r="C554" s="104" t="s">
        <v>456</v>
      </c>
      <c r="D554" s="105"/>
      <c r="E554" s="20"/>
      <c r="F554" s="20"/>
      <c r="G554" s="20"/>
      <c r="H554" s="20"/>
      <c r="I554" s="20"/>
      <c r="J554" s="63">
        <f t="shared" si="7"/>
        <v>0</v>
      </c>
      <c r="K554" s="44"/>
      <c r="L554" s="44"/>
      <c r="M554" s="44"/>
      <c r="N554" s="44"/>
      <c r="O554" s="44"/>
    </row>
    <row r="555" spans="2:15" s="68" customFormat="1" ht="13.8">
      <c r="C555" s="102" t="s">
        <v>9</v>
      </c>
      <c r="D555" s="103"/>
      <c r="E555" s="20"/>
      <c r="F555" s="20"/>
      <c r="G555" s="20"/>
      <c r="H555" s="20"/>
      <c r="I555" s="20"/>
      <c r="J555" s="63">
        <f t="shared" si="7"/>
        <v>0</v>
      </c>
      <c r="K555" s="44"/>
      <c r="L555" s="44"/>
      <c r="M555" s="44"/>
      <c r="N555" s="44"/>
      <c r="O555" s="44"/>
    </row>
    <row r="556" spans="2:15" s="68" customFormat="1" ht="13.8">
      <c r="C556" s="102" t="s">
        <v>555</v>
      </c>
      <c r="D556" s="103"/>
      <c r="E556" s="20"/>
      <c r="F556" s="20"/>
      <c r="G556" s="20"/>
      <c r="H556" s="20"/>
      <c r="I556" s="20"/>
      <c r="J556" s="63">
        <f t="shared" si="7"/>
        <v>0</v>
      </c>
      <c r="K556" s="44"/>
      <c r="L556" s="44"/>
      <c r="M556" s="44"/>
      <c r="N556" s="44"/>
      <c r="O556" s="44"/>
    </row>
    <row r="557" spans="2:15" s="68" customFormat="1" ht="13.8">
      <c r="C557" s="102" t="s">
        <v>11</v>
      </c>
      <c r="D557" s="103"/>
      <c r="E557" s="20"/>
      <c r="F557" s="20"/>
      <c r="G557" s="20"/>
      <c r="H557" s="20"/>
      <c r="I557" s="20"/>
      <c r="J557" s="63">
        <f t="shared" si="7"/>
        <v>0</v>
      </c>
      <c r="K557" s="44"/>
      <c r="L557" s="44"/>
      <c r="M557" s="44"/>
      <c r="N557" s="44"/>
      <c r="O557" s="44"/>
    </row>
    <row r="558" spans="2:15" s="68" customFormat="1" ht="13.8">
      <c r="C558" s="24"/>
      <c r="D558" s="3"/>
      <c r="E558" s="3"/>
    </row>
    <row r="559" spans="2:15" s="68" customFormat="1" ht="13.8">
      <c r="C559" s="24"/>
      <c r="D559" s="3"/>
      <c r="E559" s="3"/>
    </row>
    <row r="560" spans="2:15">
      <c r="B560" s="45" t="s">
        <v>402</v>
      </c>
      <c r="C560" s="3" t="s">
        <v>588</v>
      </c>
    </row>
    <row r="561" spans="2:15" s="68" customFormat="1" ht="13.8">
      <c r="C561" s="33" t="s">
        <v>530</v>
      </c>
      <c r="D561" s="33"/>
    </row>
    <row r="562" spans="2:15" s="68" customFormat="1" ht="40.799999999999997">
      <c r="C562" s="108"/>
      <c r="D562" s="109"/>
      <c r="E562" s="47" t="s">
        <v>468</v>
      </c>
      <c r="F562" s="47" t="s">
        <v>458</v>
      </c>
      <c r="G562" s="47" t="s">
        <v>310</v>
      </c>
      <c r="H562" s="47" t="s">
        <v>309</v>
      </c>
      <c r="I562" s="47" t="s">
        <v>308</v>
      </c>
      <c r="J562" s="47" t="s">
        <v>447</v>
      </c>
      <c r="K562" s="64" t="s">
        <v>592</v>
      </c>
    </row>
    <row r="563" spans="2:15" s="68" customFormat="1" ht="13.8">
      <c r="C563" s="102" t="s">
        <v>8</v>
      </c>
      <c r="D563" s="103"/>
      <c r="E563" s="20"/>
      <c r="F563" s="20"/>
      <c r="G563" s="20"/>
      <c r="H563" s="20"/>
      <c r="I563" s="21"/>
      <c r="J563" s="21"/>
      <c r="K563" s="63">
        <f>D56-SUM(E563:J563)</f>
        <v>0</v>
      </c>
      <c r="L563" s="44"/>
      <c r="M563" s="44"/>
      <c r="N563" s="44"/>
      <c r="O563" s="44"/>
    </row>
    <row r="564" spans="2:15" s="68" customFormat="1" ht="17.55" customHeight="1">
      <c r="C564" s="102" t="s">
        <v>454</v>
      </c>
      <c r="D564" s="103"/>
      <c r="E564" s="20"/>
      <c r="F564" s="20"/>
      <c r="G564" s="20"/>
      <c r="H564" s="20"/>
      <c r="I564" s="20"/>
      <c r="J564" s="21"/>
      <c r="K564" s="63">
        <f t="shared" ref="K564:K569" si="8">D57-SUM(E564:J564)</f>
        <v>0</v>
      </c>
      <c r="L564" s="44"/>
      <c r="M564" s="44"/>
      <c r="N564" s="44"/>
      <c r="O564" s="44"/>
    </row>
    <row r="565" spans="2:15" s="68" customFormat="1" ht="13.8">
      <c r="C565" s="104" t="s">
        <v>455</v>
      </c>
      <c r="D565" s="105"/>
      <c r="E565" s="20"/>
      <c r="F565" s="20"/>
      <c r="G565" s="20"/>
      <c r="H565" s="20"/>
      <c r="I565" s="20"/>
      <c r="J565" s="21"/>
      <c r="K565" s="63">
        <f t="shared" si="8"/>
        <v>0</v>
      </c>
      <c r="L565" s="44"/>
      <c r="M565" s="44"/>
      <c r="N565" s="44"/>
      <c r="O565" s="44"/>
    </row>
    <row r="566" spans="2:15" s="68" customFormat="1" ht="13.8">
      <c r="C566" s="104" t="s">
        <v>456</v>
      </c>
      <c r="D566" s="105"/>
      <c r="E566" s="20"/>
      <c r="F566" s="20"/>
      <c r="G566" s="20"/>
      <c r="H566" s="20"/>
      <c r="I566" s="20"/>
      <c r="J566" s="21"/>
      <c r="K566" s="63">
        <f t="shared" si="8"/>
        <v>0</v>
      </c>
      <c r="L566" s="44"/>
      <c r="M566" s="44"/>
      <c r="N566" s="44"/>
      <c r="O566" s="44"/>
    </row>
    <row r="567" spans="2:15" s="68" customFormat="1" ht="13.8">
      <c r="C567" s="102" t="s">
        <v>9</v>
      </c>
      <c r="D567" s="103"/>
      <c r="E567" s="20"/>
      <c r="F567" s="20"/>
      <c r="G567" s="20"/>
      <c r="H567" s="20"/>
      <c r="I567" s="20"/>
      <c r="J567" s="21"/>
      <c r="K567" s="63">
        <f t="shared" si="8"/>
        <v>0</v>
      </c>
      <c r="L567" s="44"/>
      <c r="M567" s="44"/>
      <c r="N567" s="44"/>
      <c r="O567" s="44"/>
    </row>
    <row r="568" spans="2:15" s="68" customFormat="1" ht="13.8">
      <c r="C568" s="102" t="s">
        <v>555</v>
      </c>
      <c r="D568" s="103"/>
      <c r="E568" s="20"/>
      <c r="F568" s="20"/>
      <c r="G568" s="20"/>
      <c r="H568" s="20"/>
      <c r="I568" s="20"/>
      <c r="J568" s="21"/>
      <c r="K568" s="63">
        <f t="shared" si="8"/>
        <v>0</v>
      </c>
      <c r="L568" s="44"/>
      <c r="M568" s="44"/>
      <c r="N568" s="44"/>
      <c r="O568" s="44"/>
    </row>
    <row r="569" spans="2:15" s="68" customFormat="1" ht="13.8">
      <c r="C569" s="102" t="s">
        <v>11</v>
      </c>
      <c r="D569" s="103"/>
      <c r="E569" s="20"/>
      <c r="F569" s="20"/>
      <c r="G569" s="20"/>
      <c r="H569" s="20"/>
      <c r="I569" s="20"/>
      <c r="J569" s="21"/>
      <c r="K569" s="63">
        <f t="shared" si="8"/>
        <v>0</v>
      </c>
      <c r="L569" s="44"/>
      <c r="M569" s="44"/>
      <c r="N569" s="44"/>
      <c r="O569" s="44"/>
    </row>
    <row r="570" spans="2:15" s="68" customFormat="1" ht="13.8">
      <c r="C570" s="24"/>
      <c r="D570" s="24"/>
      <c r="E570" s="42"/>
      <c r="F570" s="42"/>
      <c r="G570" s="42"/>
      <c r="H570" s="42"/>
      <c r="I570" s="44"/>
    </row>
    <row r="571" spans="2:15" s="68" customFormat="1" ht="13.8">
      <c r="C571" s="24"/>
      <c r="D571" s="24"/>
    </row>
    <row r="572" spans="2:15">
      <c r="B572" s="45" t="s">
        <v>403</v>
      </c>
      <c r="C572" s="3" t="s">
        <v>589</v>
      </c>
      <c r="D572" s="3"/>
    </row>
    <row r="573" spans="2:15" s="68" customFormat="1" ht="13.8">
      <c r="C573" s="33" t="s">
        <v>530</v>
      </c>
      <c r="D573" s="33"/>
    </row>
    <row r="574" spans="2:15" s="68" customFormat="1" ht="40.799999999999997">
      <c r="C574" s="108"/>
      <c r="D574" s="109"/>
      <c r="E574" s="47" t="s">
        <v>468</v>
      </c>
      <c r="F574" s="47" t="s">
        <v>458</v>
      </c>
      <c r="G574" s="47" t="s">
        <v>310</v>
      </c>
      <c r="H574" s="47" t="s">
        <v>309</v>
      </c>
      <c r="I574" s="47" t="s">
        <v>308</v>
      </c>
      <c r="J574" s="47" t="s">
        <v>306</v>
      </c>
      <c r="K574" s="47" t="s">
        <v>305</v>
      </c>
      <c r="L574" s="47" t="s">
        <v>307</v>
      </c>
      <c r="M574" s="47" t="s">
        <v>444</v>
      </c>
      <c r="N574" s="64" t="s">
        <v>592</v>
      </c>
    </row>
    <row r="575" spans="2:15" s="68" customFormat="1" ht="13.8">
      <c r="C575" s="102" t="s">
        <v>8</v>
      </c>
      <c r="D575" s="103"/>
      <c r="E575" s="20"/>
      <c r="F575" s="20"/>
      <c r="G575" s="20"/>
      <c r="H575" s="20"/>
      <c r="I575" s="21"/>
      <c r="J575" s="21"/>
      <c r="K575" s="21"/>
      <c r="L575" s="21"/>
      <c r="M575" s="21"/>
      <c r="N575" s="63">
        <f t="shared" ref="N575:N581" si="9">D56-SUM(E575:M575)</f>
        <v>0</v>
      </c>
      <c r="O575" s="44"/>
    </row>
    <row r="576" spans="2:15" s="68" customFormat="1" ht="17.55" customHeight="1">
      <c r="C576" s="102" t="s">
        <v>454</v>
      </c>
      <c r="D576" s="103"/>
      <c r="E576" s="20"/>
      <c r="F576" s="20"/>
      <c r="G576" s="20"/>
      <c r="H576" s="20"/>
      <c r="I576" s="20"/>
      <c r="J576" s="21"/>
      <c r="K576" s="21"/>
      <c r="L576" s="21"/>
      <c r="M576" s="21"/>
      <c r="N576" s="63">
        <f t="shared" si="9"/>
        <v>0</v>
      </c>
      <c r="O576" s="44"/>
    </row>
    <row r="577" spans="2:22" s="68" customFormat="1" ht="13.8">
      <c r="C577" s="104" t="s">
        <v>455</v>
      </c>
      <c r="D577" s="105"/>
      <c r="E577" s="20"/>
      <c r="F577" s="20"/>
      <c r="G577" s="20"/>
      <c r="H577" s="20"/>
      <c r="I577" s="20"/>
      <c r="J577" s="21"/>
      <c r="K577" s="21"/>
      <c r="L577" s="21"/>
      <c r="M577" s="21"/>
      <c r="N577" s="63">
        <f t="shared" si="9"/>
        <v>0</v>
      </c>
      <c r="O577" s="44"/>
    </row>
    <row r="578" spans="2:22" s="68" customFormat="1" ht="13.8">
      <c r="C578" s="104" t="s">
        <v>456</v>
      </c>
      <c r="D578" s="105"/>
      <c r="E578" s="20"/>
      <c r="F578" s="20"/>
      <c r="G578" s="20"/>
      <c r="H578" s="20"/>
      <c r="I578" s="20"/>
      <c r="J578" s="21"/>
      <c r="K578" s="21"/>
      <c r="L578" s="21"/>
      <c r="M578" s="21"/>
      <c r="N578" s="63">
        <f t="shared" si="9"/>
        <v>0</v>
      </c>
      <c r="O578" s="44"/>
    </row>
    <row r="579" spans="2:22" s="68" customFormat="1" ht="13.8">
      <c r="C579" s="102" t="s">
        <v>9</v>
      </c>
      <c r="D579" s="103"/>
      <c r="E579" s="20"/>
      <c r="F579" s="20"/>
      <c r="G579" s="20"/>
      <c r="H579" s="20"/>
      <c r="I579" s="20"/>
      <c r="J579" s="21"/>
      <c r="K579" s="21"/>
      <c r="L579" s="21"/>
      <c r="M579" s="21"/>
      <c r="N579" s="63">
        <f t="shared" si="9"/>
        <v>0</v>
      </c>
      <c r="O579" s="44"/>
    </row>
    <row r="580" spans="2:22" s="68" customFormat="1" ht="13.8">
      <c r="C580" s="102" t="s">
        <v>555</v>
      </c>
      <c r="D580" s="103"/>
      <c r="E580" s="20"/>
      <c r="F580" s="20"/>
      <c r="G580" s="20"/>
      <c r="H580" s="20"/>
      <c r="I580" s="20"/>
      <c r="J580" s="21"/>
      <c r="K580" s="21"/>
      <c r="L580" s="21"/>
      <c r="M580" s="21"/>
      <c r="N580" s="63">
        <f t="shared" si="9"/>
        <v>0</v>
      </c>
      <c r="O580" s="44"/>
    </row>
    <row r="581" spans="2:22" s="68" customFormat="1" ht="13.8">
      <c r="C581" s="102" t="s">
        <v>11</v>
      </c>
      <c r="D581" s="103"/>
      <c r="E581" s="20"/>
      <c r="F581" s="20"/>
      <c r="G581" s="20"/>
      <c r="H581" s="20"/>
      <c r="I581" s="20"/>
      <c r="J581" s="21"/>
      <c r="K581" s="21"/>
      <c r="L581" s="21"/>
      <c r="M581" s="21"/>
      <c r="N581" s="63">
        <f t="shared" si="9"/>
        <v>0</v>
      </c>
      <c r="O581" s="44"/>
    </row>
    <row r="582" spans="2:22" s="68" customFormat="1" ht="13.8">
      <c r="C582" s="24"/>
      <c r="D582" s="24"/>
      <c r="E582" s="42"/>
      <c r="F582" s="42"/>
      <c r="G582" s="42"/>
      <c r="H582" s="42"/>
      <c r="I582" s="42"/>
      <c r="J582" s="42"/>
      <c r="K582" s="42"/>
      <c r="L582" s="44"/>
    </row>
    <row r="583" spans="2:22" s="68" customFormat="1" ht="13.8">
      <c r="C583" s="24"/>
      <c r="D583" s="24"/>
      <c r="E583" s="42"/>
      <c r="F583" s="42"/>
      <c r="G583" s="42"/>
      <c r="H583" s="42"/>
      <c r="I583" s="42"/>
      <c r="J583" s="42"/>
      <c r="K583" s="42"/>
      <c r="L583" s="44"/>
    </row>
    <row r="584" spans="2:22" s="68" customFormat="1" ht="15.6">
      <c r="B584" s="110" t="s">
        <v>531</v>
      </c>
      <c r="C584" s="110"/>
      <c r="D584" s="110"/>
      <c r="E584" s="110"/>
      <c r="F584" s="110"/>
      <c r="G584" s="110"/>
      <c r="H584" s="110"/>
      <c r="I584" s="110"/>
      <c r="J584" s="110"/>
      <c r="K584" s="110"/>
      <c r="L584" s="110"/>
      <c r="M584" s="110"/>
      <c r="N584" s="110"/>
      <c r="O584" s="110"/>
      <c r="P584" s="110"/>
      <c r="Q584" s="110"/>
      <c r="R584" s="110"/>
      <c r="S584" s="10"/>
      <c r="T584" s="10"/>
      <c r="U584" s="10"/>
      <c r="V584" s="10"/>
    </row>
    <row r="585" spans="2:22" s="68" customFormat="1" ht="13.8">
      <c r="C585" s="24" t="s">
        <v>29</v>
      </c>
      <c r="D585" s="24"/>
    </row>
    <row r="586" spans="2:22" s="68" customFormat="1" ht="13.8">
      <c r="C586" s="24" t="s">
        <v>315</v>
      </c>
      <c r="D586" s="24"/>
    </row>
    <row r="587" spans="2:22" s="68" customFormat="1" ht="13.8">
      <c r="D587" s="24"/>
    </row>
    <row r="588" spans="2:22" s="68" customFormat="1" ht="15.6">
      <c r="B588" s="110" t="s">
        <v>532</v>
      </c>
      <c r="C588" s="110"/>
      <c r="D588" s="110"/>
      <c r="E588" s="110"/>
      <c r="F588" s="110"/>
      <c r="G588" s="110"/>
      <c r="H588" s="110"/>
      <c r="I588" s="110"/>
      <c r="J588" s="110"/>
      <c r="K588" s="110"/>
      <c r="L588" s="110"/>
      <c r="M588" s="110"/>
      <c r="N588" s="110"/>
      <c r="O588" s="110"/>
      <c r="P588" s="110"/>
      <c r="Q588" s="110"/>
      <c r="R588" s="110"/>
      <c r="S588" s="10"/>
      <c r="T588" s="10"/>
      <c r="U588" s="10"/>
      <c r="V588" s="10"/>
    </row>
    <row r="589" spans="2:22" s="68" customFormat="1" ht="13.8"/>
    <row r="590" spans="2:22">
      <c r="B590" s="45" t="s">
        <v>404</v>
      </c>
      <c r="C590" s="1" t="s">
        <v>533</v>
      </c>
      <c r="D590" s="1"/>
    </row>
    <row r="591" spans="2:22" s="68" customFormat="1" ht="13.8">
      <c r="C591" s="33" t="s">
        <v>30</v>
      </c>
      <c r="D591" s="33"/>
    </row>
    <row r="592" spans="2:22" s="68" customFormat="1" ht="13.8">
      <c r="C592" s="33" t="s">
        <v>530</v>
      </c>
      <c r="D592" s="33"/>
    </row>
    <row r="593" spans="2:15" s="68" customFormat="1" ht="30.6">
      <c r="C593" s="106"/>
      <c r="D593" s="107"/>
      <c r="E593" s="47" t="s">
        <v>31</v>
      </c>
      <c r="F593" s="47" t="s">
        <v>32</v>
      </c>
      <c r="G593" s="64" t="s">
        <v>592</v>
      </c>
      <c r="H593" s="44"/>
      <c r="I593" s="44"/>
      <c r="J593" s="44"/>
      <c r="K593" s="44"/>
    </row>
    <row r="594" spans="2:15" s="68" customFormat="1" ht="13.8">
      <c r="C594" s="102" t="s">
        <v>8</v>
      </c>
      <c r="D594" s="103"/>
      <c r="E594" s="20"/>
      <c r="F594" s="20"/>
      <c r="G594" s="85">
        <f>$D$56-(E594+F594)</f>
        <v>0</v>
      </c>
      <c r="H594" s="44"/>
      <c r="I594" s="44"/>
      <c r="J594" s="44"/>
      <c r="K594" s="44"/>
      <c r="L594" s="44"/>
      <c r="M594" s="44"/>
      <c r="N594" s="44"/>
      <c r="O594" s="44"/>
    </row>
    <row r="595" spans="2:15" s="68" customFormat="1" ht="17.55" customHeight="1">
      <c r="C595" s="102" t="s">
        <v>454</v>
      </c>
      <c r="D595" s="103"/>
      <c r="E595" s="20"/>
      <c r="F595" s="20"/>
      <c r="G595" s="85">
        <f>$D$57-(E595+F595)</f>
        <v>0</v>
      </c>
      <c r="H595" s="44"/>
      <c r="I595" s="44"/>
      <c r="J595" s="44"/>
      <c r="K595" s="44"/>
      <c r="L595" s="44"/>
      <c r="M595" s="44"/>
      <c r="N595" s="44"/>
      <c r="O595" s="44"/>
    </row>
    <row r="596" spans="2:15" s="68" customFormat="1" ht="13.8">
      <c r="C596" s="104" t="s">
        <v>455</v>
      </c>
      <c r="D596" s="105"/>
      <c r="E596" s="20"/>
      <c r="F596" s="20"/>
      <c r="G596" s="85">
        <f>$D$58-(E596+F596)</f>
        <v>0</v>
      </c>
      <c r="H596" s="44"/>
      <c r="I596" s="44"/>
      <c r="J596" s="44"/>
      <c r="K596" s="44"/>
      <c r="L596" s="44"/>
      <c r="M596" s="44"/>
      <c r="N596" s="44"/>
      <c r="O596" s="44"/>
    </row>
    <row r="597" spans="2:15" s="68" customFormat="1" ht="13.8">
      <c r="C597" s="104" t="s">
        <v>456</v>
      </c>
      <c r="D597" s="105"/>
      <c r="E597" s="20"/>
      <c r="F597" s="20"/>
      <c r="G597" s="85">
        <f>$D$59-(E597+F597)</f>
        <v>0</v>
      </c>
      <c r="H597" s="44"/>
      <c r="I597" s="44"/>
      <c r="J597" s="44"/>
      <c r="K597" s="44"/>
      <c r="L597" s="44"/>
      <c r="M597" s="44"/>
      <c r="N597" s="44"/>
      <c r="O597" s="44"/>
    </row>
    <row r="598" spans="2:15" s="68" customFormat="1" ht="13.8">
      <c r="C598" s="102" t="s">
        <v>9</v>
      </c>
      <c r="D598" s="103"/>
      <c r="E598" s="20"/>
      <c r="F598" s="20"/>
      <c r="G598" s="85">
        <f>$D$60-(E598+F598)</f>
        <v>0</v>
      </c>
      <c r="H598" s="44"/>
      <c r="I598" s="44"/>
      <c r="J598" s="44"/>
      <c r="K598" s="44"/>
      <c r="L598" s="44"/>
      <c r="M598" s="44"/>
      <c r="N598" s="44"/>
      <c r="O598" s="44"/>
    </row>
    <row r="599" spans="2:15" s="68" customFormat="1" ht="13.8">
      <c r="C599" s="102" t="s">
        <v>555</v>
      </c>
      <c r="D599" s="103"/>
      <c r="E599" s="20"/>
      <c r="F599" s="20"/>
      <c r="G599" s="85">
        <f>$D$61-(E599+F599)</f>
        <v>0</v>
      </c>
      <c r="H599" s="44"/>
      <c r="I599" s="44"/>
      <c r="J599" s="44"/>
      <c r="K599" s="44"/>
      <c r="L599" s="44"/>
      <c r="M599" s="44"/>
      <c r="N599" s="44"/>
      <c r="O599" s="44"/>
    </row>
    <row r="600" spans="2:15" s="68" customFormat="1" ht="13.8">
      <c r="C600" s="102" t="s">
        <v>11</v>
      </c>
      <c r="D600" s="103"/>
      <c r="E600" s="20"/>
      <c r="F600" s="20"/>
      <c r="G600" s="85">
        <f>$D$62-(E600+F600)</f>
        <v>0</v>
      </c>
      <c r="H600" s="44"/>
      <c r="I600" s="44"/>
      <c r="J600" s="44"/>
      <c r="K600" s="44"/>
      <c r="L600" s="44"/>
      <c r="M600" s="44"/>
      <c r="N600" s="44"/>
      <c r="O600" s="44"/>
    </row>
    <row r="601" spans="2:15" s="68" customFormat="1" ht="13.8">
      <c r="C601" s="24"/>
      <c r="D601" s="24"/>
      <c r="E601" s="34"/>
      <c r="F601" s="34"/>
      <c r="G601" s="34"/>
    </row>
    <row r="602" spans="2:15" s="68" customFormat="1" ht="13.8">
      <c r="C602" s="24"/>
      <c r="D602" s="24"/>
      <c r="E602" s="34"/>
      <c r="F602" s="34"/>
      <c r="G602" s="34"/>
    </row>
    <row r="603" spans="2:15">
      <c r="B603" s="45" t="s">
        <v>405</v>
      </c>
      <c r="C603" s="1" t="s">
        <v>324</v>
      </c>
      <c r="D603" s="1"/>
    </row>
    <row r="604" spans="2:15" s="68" customFormat="1" ht="13.8">
      <c r="C604" s="11" t="s">
        <v>33</v>
      </c>
      <c r="D604" s="11"/>
    </row>
    <row r="605" spans="2:15" s="68" customFormat="1" ht="30.6">
      <c r="C605" s="106"/>
      <c r="D605" s="107"/>
      <c r="E605" s="47" t="s">
        <v>31</v>
      </c>
      <c r="F605" s="47" t="s">
        <v>32</v>
      </c>
      <c r="G605" s="64" t="s">
        <v>592</v>
      </c>
      <c r="H605" s="44"/>
      <c r="I605" s="44"/>
      <c r="J605" s="44"/>
      <c r="K605" s="44"/>
    </row>
    <row r="606" spans="2:15" s="68" customFormat="1" ht="13.8">
      <c r="C606" s="102" t="s">
        <v>8</v>
      </c>
      <c r="D606" s="103"/>
      <c r="E606" s="20"/>
      <c r="F606" s="20"/>
      <c r="G606" s="85">
        <f>SUM($I$114:$N$114,$I$140:$N$140,$I$166:$N$166)-SUM(E606:F606)</f>
        <v>0</v>
      </c>
      <c r="H606" s="44"/>
      <c r="I606" s="44"/>
      <c r="J606" s="44"/>
      <c r="K606" s="44"/>
      <c r="L606" s="44"/>
      <c r="M606" s="44"/>
      <c r="N606" s="44"/>
      <c r="O606" s="44"/>
    </row>
    <row r="607" spans="2:15" s="68" customFormat="1" ht="17.55" customHeight="1">
      <c r="C607" s="102" t="s">
        <v>454</v>
      </c>
      <c r="D607" s="103"/>
      <c r="E607" s="20"/>
      <c r="F607" s="20"/>
      <c r="G607" s="85">
        <f>SUM($I$115:$N$115,$I$141:$N$141,$I$167:$N$167)-SUM(E607:F607)</f>
        <v>0</v>
      </c>
      <c r="H607" s="44"/>
      <c r="I607" s="44"/>
      <c r="J607" s="44"/>
      <c r="K607" s="44"/>
      <c r="L607" s="44"/>
      <c r="M607" s="44"/>
      <c r="N607" s="44"/>
      <c r="O607" s="44"/>
    </row>
    <row r="608" spans="2:15" s="68" customFormat="1" ht="13.8">
      <c r="C608" s="104" t="s">
        <v>455</v>
      </c>
      <c r="D608" s="105"/>
      <c r="E608" s="20"/>
      <c r="F608" s="20"/>
      <c r="G608" s="85">
        <f>SUM($I$116:$N$116,$I$142:$N$142,$I$168:$N$168)-SUM(E608:F608)</f>
        <v>0</v>
      </c>
      <c r="H608" s="44"/>
      <c r="I608" s="44"/>
      <c r="J608" s="44"/>
      <c r="K608" s="44"/>
      <c r="L608" s="44"/>
      <c r="M608" s="44"/>
      <c r="N608" s="44"/>
      <c r="O608" s="44"/>
    </row>
    <row r="609" spans="2:15" s="68" customFormat="1" ht="13.8">
      <c r="C609" s="104" t="s">
        <v>456</v>
      </c>
      <c r="D609" s="105"/>
      <c r="E609" s="20"/>
      <c r="F609" s="20"/>
      <c r="G609" s="85">
        <f>SUM($I$117:$N$117,$I$143:$N$143,$I$169:$N$169)-SUM(E609:F609)</f>
        <v>0</v>
      </c>
      <c r="H609" s="44"/>
      <c r="I609" s="44"/>
      <c r="J609" s="44"/>
      <c r="K609" s="44"/>
      <c r="L609" s="44"/>
      <c r="M609" s="44"/>
      <c r="N609" s="44"/>
      <c r="O609" s="44"/>
    </row>
    <row r="610" spans="2:15" s="68" customFormat="1" ht="13.8">
      <c r="C610" s="102" t="s">
        <v>9</v>
      </c>
      <c r="D610" s="103"/>
      <c r="E610" s="20"/>
      <c r="F610" s="20"/>
      <c r="G610" s="85">
        <f>SUM($I$118:$N$118,$I$144:$N$144,$I$170:$N$170)-SUM(E610:F610)</f>
        <v>0</v>
      </c>
      <c r="H610" s="44"/>
      <c r="I610" s="44"/>
      <c r="J610" s="44"/>
      <c r="K610" s="44"/>
      <c r="L610" s="44"/>
      <c r="M610" s="44"/>
      <c r="N610" s="44"/>
      <c r="O610" s="44"/>
    </row>
    <row r="611" spans="2:15" s="68" customFormat="1" ht="13.8">
      <c r="C611" s="102" t="s">
        <v>555</v>
      </c>
      <c r="D611" s="103"/>
      <c r="E611" s="20"/>
      <c r="F611" s="20"/>
      <c r="G611" s="85">
        <f>SUM($I$119:$N$119,$I$145:$N$145,$I$171:$N$171)-SUM(E611:F611)</f>
        <v>0</v>
      </c>
      <c r="H611" s="44"/>
      <c r="I611" s="44"/>
      <c r="J611" s="44"/>
      <c r="K611" s="44"/>
      <c r="L611" s="44"/>
      <c r="M611" s="44"/>
      <c r="N611" s="44"/>
      <c r="O611" s="44"/>
    </row>
    <row r="612" spans="2:15" s="68" customFormat="1" ht="13.8">
      <c r="C612" s="102" t="s">
        <v>11</v>
      </c>
      <c r="D612" s="103"/>
      <c r="E612" s="20"/>
      <c r="F612" s="20"/>
      <c r="G612" s="85">
        <f>SUM($I$120:$N$120,$I$146:$N$146,$I$172:$N$172)-SUM(E612:F612)</f>
        <v>0</v>
      </c>
      <c r="H612" s="44"/>
      <c r="I612" s="44"/>
      <c r="J612" s="44"/>
      <c r="K612" s="44"/>
      <c r="L612" s="44"/>
      <c r="M612" s="44"/>
      <c r="N612" s="44"/>
      <c r="O612" s="44"/>
    </row>
    <row r="613" spans="2:15" s="68" customFormat="1" ht="13.8">
      <c r="C613" s="24"/>
      <c r="D613" s="24"/>
      <c r="E613" s="25"/>
      <c r="F613" s="25"/>
      <c r="G613" s="25"/>
      <c r="H613" s="44"/>
      <c r="I613" s="44"/>
      <c r="J613" s="44"/>
      <c r="K613" s="44"/>
    </row>
    <row r="614" spans="2:15" s="68" customFormat="1" ht="13.8">
      <c r="C614" s="22"/>
      <c r="D614" s="22"/>
    </row>
    <row r="615" spans="2:15">
      <c r="B615" s="45" t="s">
        <v>406</v>
      </c>
      <c r="C615" s="1" t="s">
        <v>325</v>
      </c>
      <c r="D615" s="1"/>
    </row>
    <row r="616" spans="2:15" s="68" customFormat="1" ht="13.8">
      <c r="C616" s="11" t="s">
        <v>33</v>
      </c>
      <c r="D616" s="11"/>
    </row>
    <row r="617" spans="2:15" s="68" customFormat="1" ht="30.6">
      <c r="C617" s="106"/>
      <c r="D617" s="107"/>
      <c r="E617" s="47" t="s">
        <v>31</v>
      </c>
      <c r="F617" s="47" t="s">
        <v>32</v>
      </c>
      <c r="G617" s="64" t="s">
        <v>592</v>
      </c>
      <c r="H617" s="44"/>
      <c r="I617" s="44"/>
      <c r="J617" s="44"/>
      <c r="K617" s="44"/>
    </row>
    <row r="618" spans="2:15" s="68" customFormat="1" ht="13.8">
      <c r="C618" s="102" t="s">
        <v>8</v>
      </c>
      <c r="D618" s="103"/>
      <c r="E618" s="20"/>
      <c r="F618" s="20"/>
      <c r="G618" s="85">
        <f>SUM($I$114:$N$114,$I$140:$N$140,$I$166:$N$166)-SUM(E618:F618)</f>
        <v>0</v>
      </c>
      <c r="H618" s="44"/>
      <c r="I618" s="44"/>
      <c r="J618" s="44"/>
      <c r="K618" s="44"/>
      <c r="L618" s="44"/>
      <c r="M618" s="44"/>
      <c r="N618" s="44"/>
      <c r="O618" s="44"/>
    </row>
    <row r="619" spans="2:15" s="68" customFormat="1" ht="17.55" customHeight="1">
      <c r="C619" s="102" t="s">
        <v>454</v>
      </c>
      <c r="D619" s="103"/>
      <c r="E619" s="20"/>
      <c r="F619" s="20"/>
      <c r="G619" s="85">
        <f>SUM($I$115:$N$115,$I$141:$N$141,$I$167:$N$167)-SUM(E619:F619)</f>
        <v>0</v>
      </c>
      <c r="H619" s="44"/>
      <c r="I619" s="44"/>
      <c r="J619" s="44"/>
      <c r="K619" s="44"/>
      <c r="L619" s="44"/>
      <c r="M619" s="44"/>
      <c r="N619" s="44"/>
      <c r="O619" s="44"/>
    </row>
    <row r="620" spans="2:15" s="68" customFormat="1" ht="13.8">
      <c r="C620" s="104" t="s">
        <v>455</v>
      </c>
      <c r="D620" s="105"/>
      <c r="E620" s="20"/>
      <c r="F620" s="20"/>
      <c r="G620" s="85">
        <f>SUM($I$116:$N$116,$I$142:$N$142,$I$168:$N$168)-SUM(E620:F620)</f>
        <v>0</v>
      </c>
      <c r="H620" s="44"/>
      <c r="I620" s="44"/>
      <c r="J620" s="44"/>
      <c r="K620" s="44"/>
      <c r="L620" s="44"/>
      <c r="M620" s="44"/>
      <c r="N620" s="44"/>
      <c r="O620" s="44"/>
    </row>
    <row r="621" spans="2:15" s="68" customFormat="1" ht="13.8">
      <c r="C621" s="104" t="s">
        <v>456</v>
      </c>
      <c r="D621" s="105"/>
      <c r="E621" s="20"/>
      <c r="F621" s="20"/>
      <c r="G621" s="85">
        <f>SUM($I$117:$N$117,$I$143:$N$143,$I$169:$N$169)-SUM(E621:F621)</f>
        <v>0</v>
      </c>
      <c r="H621" s="44"/>
      <c r="I621" s="44"/>
      <c r="J621" s="44"/>
      <c r="K621" s="44"/>
      <c r="L621" s="44"/>
      <c r="M621" s="44"/>
      <c r="N621" s="44"/>
      <c r="O621" s="44"/>
    </row>
    <row r="622" spans="2:15" s="68" customFormat="1" ht="13.8">
      <c r="C622" s="102" t="s">
        <v>9</v>
      </c>
      <c r="D622" s="103"/>
      <c r="E622" s="20"/>
      <c r="F622" s="20"/>
      <c r="G622" s="85">
        <f>SUM($I$118:$N$118,$I$144:$N$144,$I$170:$N$170)-SUM(E622:F622)</f>
        <v>0</v>
      </c>
      <c r="H622" s="44"/>
      <c r="I622" s="44"/>
      <c r="J622" s="44"/>
      <c r="K622" s="44"/>
      <c r="L622" s="44"/>
      <c r="M622" s="44"/>
      <c r="N622" s="44"/>
      <c r="O622" s="44"/>
    </row>
    <row r="623" spans="2:15" s="68" customFormat="1" ht="13.8">
      <c r="C623" s="102" t="s">
        <v>555</v>
      </c>
      <c r="D623" s="103"/>
      <c r="E623" s="20"/>
      <c r="F623" s="20"/>
      <c r="G623" s="85">
        <f>SUM($I$119:$N$119,$I$145:$N$145,$I$171:$N$171)-SUM(E623:F623)</f>
        <v>0</v>
      </c>
      <c r="H623" s="44"/>
      <c r="I623" s="44"/>
      <c r="J623" s="44"/>
      <c r="K623" s="44"/>
      <c r="L623" s="44"/>
      <c r="M623" s="44"/>
      <c r="N623" s="44"/>
      <c r="O623" s="44"/>
    </row>
    <row r="624" spans="2:15" s="68" customFormat="1" ht="13.8">
      <c r="C624" s="102" t="s">
        <v>11</v>
      </c>
      <c r="D624" s="103"/>
      <c r="E624" s="20"/>
      <c r="F624" s="20"/>
      <c r="G624" s="85">
        <f>SUM($I$120:$N$120,$I$146:$N$146,$I$172:$N$172)-SUM(E624:F624)</f>
        <v>0</v>
      </c>
      <c r="H624" s="44"/>
      <c r="I624" s="44"/>
      <c r="J624" s="44"/>
      <c r="K624" s="44"/>
      <c r="L624" s="44"/>
      <c r="M624" s="44"/>
      <c r="N624" s="44"/>
      <c r="O624" s="44"/>
    </row>
    <row r="625" spans="2:15" s="68" customFormat="1" ht="13.8">
      <c r="C625" s="24"/>
      <c r="D625" s="24"/>
      <c r="E625" s="25"/>
      <c r="F625" s="25"/>
      <c r="G625" s="25"/>
    </row>
    <row r="626" spans="2:15" s="68" customFormat="1" ht="13.8">
      <c r="C626" s="23"/>
      <c r="D626" s="23"/>
    </row>
    <row r="627" spans="2:15">
      <c r="B627" s="94" t="s">
        <v>407</v>
      </c>
      <c r="C627" s="1" t="s">
        <v>644</v>
      </c>
      <c r="D627" s="1"/>
    </row>
    <row r="628" spans="2:15" s="68" customFormat="1" ht="13.8">
      <c r="B628" s="92"/>
      <c r="C628" s="11" t="s">
        <v>530</v>
      </c>
      <c r="D628" s="11"/>
    </row>
    <row r="629" spans="2:15" s="68" customFormat="1" ht="54.45" customHeight="1">
      <c r="B629" s="92"/>
      <c r="C629" s="86"/>
      <c r="D629" s="87"/>
      <c r="E629" s="47" t="s">
        <v>31</v>
      </c>
      <c r="F629" s="47" t="s">
        <v>32</v>
      </c>
      <c r="G629" s="64" t="s">
        <v>592</v>
      </c>
    </row>
    <row r="630" spans="2:15" s="68" customFormat="1" ht="13.8">
      <c r="C630" s="102" t="s">
        <v>8</v>
      </c>
      <c r="D630" s="103"/>
      <c r="E630" s="20"/>
      <c r="F630" s="20"/>
      <c r="G630" s="85">
        <f>$D$56-(E630+F630)</f>
        <v>0</v>
      </c>
      <c r="H630" s="44"/>
      <c r="I630" s="44"/>
      <c r="J630" s="44"/>
      <c r="K630" s="44"/>
      <c r="L630" s="44"/>
      <c r="M630" s="44"/>
      <c r="N630" s="44"/>
      <c r="O630" s="44"/>
    </row>
    <row r="631" spans="2:15" s="68" customFormat="1" ht="17.55" customHeight="1">
      <c r="C631" s="102" t="s">
        <v>454</v>
      </c>
      <c r="D631" s="103"/>
      <c r="E631" s="20"/>
      <c r="F631" s="20"/>
      <c r="G631" s="85">
        <f>$D$57-(E631+F631)</f>
        <v>0</v>
      </c>
      <c r="H631" s="44"/>
      <c r="I631" s="44"/>
      <c r="J631" s="44"/>
      <c r="K631" s="44"/>
      <c r="L631" s="44"/>
      <c r="M631" s="44"/>
      <c r="N631" s="44"/>
      <c r="O631" s="44"/>
    </row>
    <row r="632" spans="2:15" s="68" customFormat="1" ht="13.8">
      <c r="C632" s="104" t="s">
        <v>455</v>
      </c>
      <c r="D632" s="105"/>
      <c r="E632" s="20"/>
      <c r="F632" s="20"/>
      <c r="G632" s="85">
        <f>$D$58-(E632+F632)</f>
        <v>0</v>
      </c>
      <c r="H632" s="44"/>
      <c r="I632" s="44"/>
      <c r="J632" s="44"/>
      <c r="K632" s="44"/>
      <c r="L632" s="44"/>
      <c r="M632" s="44"/>
      <c r="N632" s="44"/>
      <c r="O632" s="44"/>
    </row>
    <row r="633" spans="2:15" s="68" customFormat="1" ht="13.8">
      <c r="C633" s="104" t="s">
        <v>456</v>
      </c>
      <c r="D633" s="105"/>
      <c r="E633" s="20"/>
      <c r="F633" s="20"/>
      <c r="G633" s="85">
        <f>$D$59-(E633+F633)</f>
        <v>0</v>
      </c>
      <c r="H633" s="44"/>
      <c r="I633" s="44"/>
      <c r="J633" s="44"/>
      <c r="K633" s="44"/>
      <c r="L633" s="44"/>
      <c r="M633" s="44"/>
      <c r="N633" s="44"/>
      <c r="O633" s="44"/>
    </row>
    <row r="634" spans="2:15" s="68" customFormat="1" ht="13.8">
      <c r="C634" s="102" t="s">
        <v>9</v>
      </c>
      <c r="D634" s="103"/>
      <c r="E634" s="20"/>
      <c r="F634" s="20"/>
      <c r="G634" s="85">
        <f>$D$60-(E634+F634)</f>
        <v>0</v>
      </c>
      <c r="H634" s="44"/>
      <c r="I634" s="44"/>
      <c r="J634" s="44"/>
      <c r="K634" s="44"/>
      <c r="L634" s="44"/>
      <c r="M634" s="44"/>
      <c r="N634" s="44"/>
      <c r="O634" s="44"/>
    </row>
    <row r="635" spans="2:15" s="68" customFormat="1" ht="13.8">
      <c r="C635" s="102" t="s">
        <v>555</v>
      </c>
      <c r="D635" s="103"/>
      <c r="E635" s="20"/>
      <c r="F635" s="20"/>
      <c r="G635" s="85">
        <f>$D$61-(E635+F635)</f>
        <v>0</v>
      </c>
      <c r="H635" s="44"/>
      <c r="I635" s="44"/>
      <c r="J635" s="44"/>
      <c r="K635" s="44"/>
      <c r="L635" s="44"/>
      <c r="M635" s="44"/>
      <c r="N635" s="44"/>
      <c r="O635" s="44"/>
    </row>
    <row r="636" spans="2:15" s="68" customFormat="1" ht="13.8">
      <c r="C636" s="102" t="s">
        <v>11</v>
      </c>
      <c r="D636" s="103"/>
      <c r="E636" s="20"/>
      <c r="F636" s="20"/>
      <c r="G636" s="85">
        <f>$D$62-(E636+F636)</f>
        <v>0</v>
      </c>
      <c r="H636" s="44"/>
      <c r="I636" s="44"/>
      <c r="J636" s="44"/>
      <c r="K636" s="44"/>
      <c r="L636" s="44"/>
      <c r="M636" s="44"/>
      <c r="N636" s="44"/>
      <c r="O636" s="44"/>
    </row>
    <row r="637" spans="2:15" s="68" customFormat="1" ht="13.8">
      <c r="C637" s="24"/>
      <c r="D637" s="24"/>
      <c r="E637" s="25"/>
      <c r="F637" s="25"/>
      <c r="G637" s="25"/>
      <c r="H637" s="44"/>
      <c r="I637" s="44"/>
      <c r="J637" s="44"/>
      <c r="K637" s="44"/>
    </row>
    <row r="638" spans="2:15" s="68" customFormat="1" ht="13.8">
      <c r="C638" s="24"/>
      <c r="D638" s="24"/>
      <c r="E638" s="25"/>
      <c r="F638" s="25"/>
      <c r="G638" s="25"/>
    </row>
    <row r="639" spans="2:15">
      <c r="B639" s="45" t="s">
        <v>408</v>
      </c>
      <c r="C639" s="1" t="s">
        <v>326</v>
      </c>
      <c r="D639" s="1"/>
    </row>
    <row r="640" spans="2:15" s="68" customFormat="1" ht="13.8">
      <c r="C640" s="11" t="s">
        <v>530</v>
      </c>
      <c r="D640" s="11"/>
    </row>
    <row r="641" spans="2:15" s="68" customFormat="1" ht="30.6">
      <c r="C641" s="106"/>
      <c r="D641" s="107"/>
      <c r="E641" s="47" t="s">
        <v>31</v>
      </c>
      <c r="F641" s="47" t="s">
        <v>32</v>
      </c>
      <c r="G641" s="64" t="s">
        <v>592</v>
      </c>
      <c r="H641" s="44"/>
      <c r="I641" s="44"/>
      <c r="J641" s="44"/>
      <c r="K641" s="44"/>
    </row>
    <row r="642" spans="2:15" s="68" customFormat="1" ht="13.8">
      <c r="C642" s="102" t="s">
        <v>8</v>
      </c>
      <c r="D642" s="103"/>
      <c r="E642" s="20"/>
      <c r="F642" s="20"/>
      <c r="G642" s="85">
        <f>$D$56-(E642+F642)</f>
        <v>0</v>
      </c>
      <c r="H642" s="44"/>
      <c r="I642" s="44"/>
      <c r="J642" s="44"/>
      <c r="K642" s="44"/>
      <c r="L642" s="44"/>
      <c r="M642" s="44"/>
      <c r="N642" s="44"/>
      <c r="O642" s="44"/>
    </row>
    <row r="643" spans="2:15" s="68" customFormat="1" ht="17.55" customHeight="1">
      <c r="C643" s="102" t="s">
        <v>454</v>
      </c>
      <c r="D643" s="103"/>
      <c r="E643" s="20"/>
      <c r="F643" s="20"/>
      <c r="G643" s="85">
        <f>$D$57-(E643+F643)</f>
        <v>0</v>
      </c>
      <c r="H643" s="44"/>
      <c r="I643" s="44"/>
      <c r="J643" s="44"/>
      <c r="K643" s="44"/>
      <c r="L643" s="44"/>
      <c r="M643" s="44"/>
      <c r="N643" s="44"/>
      <c r="O643" s="44"/>
    </row>
    <row r="644" spans="2:15" s="68" customFormat="1" ht="13.8">
      <c r="C644" s="104" t="s">
        <v>455</v>
      </c>
      <c r="D644" s="105"/>
      <c r="E644" s="20"/>
      <c r="F644" s="20"/>
      <c r="G644" s="85">
        <f>$D$58-(E644+F644)</f>
        <v>0</v>
      </c>
      <c r="H644" s="44"/>
      <c r="I644" s="44"/>
      <c r="J644" s="44"/>
      <c r="K644" s="44"/>
      <c r="L644" s="44"/>
      <c r="M644" s="44"/>
      <c r="N644" s="44"/>
      <c r="O644" s="44"/>
    </row>
    <row r="645" spans="2:15" s="68" customFormat="1" ht="13.8">
      <c r="C645" s="104" t="s">
        <v>456</v>
      </c>
      <c r="D645" s="105"/>
      <c r="E645" s="20"/>
      <c r="F645" s="20"/>
      <c r="G645" s="85">
        <f>$D$59-(E645+F645)</f>
        <v>0</v>
      </c>
      <c r="H645" s="44"/>
      <c r="I645" s="44"/>
      <c r="J645" s="44"/>
      <c r="K645" s="44"/>
      <c r="L645" s="44"/>
      <c r="M645" s="44"/>
      <c r="N645" s="44"/>
      <c r="O645" s="44"/>
    </row>
    <row r="646" spans="2:15" s="68" customFormat="1" ht="13.8">
      <c r="C646" s="102" t="s">
        <v>9</v>
      </c>
      <c r="D646" s="103"/>
      <c r="E646" s="20"/>
      <c r="F646" s="20"/>
      <c r="G646" s="85">
        <f>$D$60-(E646+F646)</f>
        <v>0</v>
      </c>
      <c r="H646" s="44"/>
      <c r="I646" s="44"/>
      <c r="J646" s="44"/>
      <c r="K646" s="44"/>
      <c r="L646" s="44"/>
      <c r="M646" s="44"/>
      <c r="N646" s="44"/>
      <c r="O646" s="44"/>
    </row>
    <row r="647" spans="2:15" s="68" customFormat="1" ht="13.8">
      <c r="C647" s="102" t="s">
        <v>555</v>
      </c>
      <c r="D647" s="103"/>
      <c r="E647" s="20"/>
      <c r="F647" s="20"/>
      <c r="G647" s="85">
        <f>$D$61-(E647+F647)</f>
        <v>0</v>
      </c>
      <c r="H647" s="44"/>
      <c r="I647" s="44"/>
      <c r="J647" s="44"/>
      <c r="K647" s="44"/>
      <c r="L647" s="44"/>
      <c r="M647" s="44"/>
      <c r="N647" s="44"/>
      <c r="O647" s="44"/>
    </row>
    <row r="648" spans="2:15" s="68" customFormat="1" ht="13.8">
      <c r="C648" s="102" t="s">
        <v>11</v>
      </c>
      <c r="D648" s="103"/>
      <c r="E648" s="20"/>
      <c r="F648" s="20"/>
      <c r="G648" s="85">
        <f>$D$62-(E648+F648)</f>
        <v>0</v>
      </c>
      <c r="H648" s="44"/>
      <c r="I648" s="44"/>
      <c r="J648" s="44"/>
      <c r="K648" s="44"/>
      <c r="L648" s="44"/>
      <c r="M648" s="44"/>
      <c r="N648" s="44"/>
      <c r="O648" s="44"/>
    </row>
    <row r="649" spans="2:15" s="68" customFormat="1" ht="13.8">
      <c r="C649" s="72"/>
      <c r="D649" s="72"/>
      <c r="E649" s="72"/>
      <c r="H649" s="44"/>
      <c r="I649" s="44"/>
      <c r="J649" s="44"/>
      <c r="K649" s="44"/>
    </row>
    <row r="650" spans="2:15" s="68" customFormat="1" ht="13.8">
      <c r="C650" s="24"/>
      <c r="D650" s="24"/>
      <c r="E650" s="25"/>
      <c r="F650" s="25"/>
      <c r="G650" s="25"/>
    </row>
    <row r="651" spans="2:15">
      <c r="B651" s="94" t="s">
        <v>409</v>
      </c>
      <c r="C651" s="4" t="s">
        <v>645</v>
      </c>
      <c r="D651" s="1"/>
    </row>
    <row r="652" spans="2:15" s="68" customFormat="1" ht="13.8">
      <c r="C652" s="11" t="s">
        <v>530</v>
      </c>
      <c r="D652" s="11"/>
    </row>
    <row r="653" spans="2:15" s="68" customFormat="1" ht="30.6">
      <c r="C653" s="112"/>
      <c r="D653" s="113"/>
      <c r="E653" s="47" t="s">
        <v>31</v>
      </c>
      <c r="F653" s="47" t="s">
        <v>32</v>
      </c>
      <c r="G653" s="64" t="s">
        <v>592</v>
      </c>
    </row>
    <row r="654" spans="2:15" s="68" customFormat="1" ht="13.8">
      <c r="C654" s="102" t="s">
        <v>8</v>
      </c>
      <c r="D654" s="103"/>
      <c r="E654" s="20"/>
      <c r="F654" s="20"/>
      <c r="G654" s="85">
        <f>$D$56-(E654+F654)</f>
        <v>0</v>
      </c>
      <c r="H654" s="44"/>
      <c r="I654" s="44"/>
      <c r="J654" s="44"/>
      <c r="K654" s="44"/>
      <c r="L654" s="44"/>
      <c r="M654" s="44"/>
      <c r="N654" s="44"/>
      <c r="O654" s="44"/>
    </row>
    <row r="655" spans="2:15" s="68" customFormat="1" ht="17.55" customHeight="1">
      <c r="C655" s="102" t="s">
        <v>454</v>
      </c>
      <c r="D655" s="103"/>
      <c r="E655" s="20"/>
      <c r="F655" s="20"/>
      <c r="G655" s="85">
        <f>$D$57-(E655+F655)</f>
        <v>0</v>
      </c>
      <c r="H655" s="44"/>
      <c r="I655" s="44"/>
      <c r="J655" s="44"/>
      <c r="K655" s="44"/>
      <c r="L655" s="44"/>
      <c r="M655" s="44"/>
      <c r="N655" s="44"/>
      <c r="O655" s="44"/>
    </row>
    <row r="656" spans="2:15" s="68" customFormat="1" ht="13.8">
      <c r="C656" s="104" t="s">
        <v>455</v>
      </c>
      <c r="D656" s="105"/>
      <c r="E656" s="20"/>
      <c r="F656" s="20"/>
      <c r="G656" s="85">
        <f>$D$58-(E656+F656)</f>
        <v>0</v>
      </c>
      <c r="H656" s="44"/>
      <c r="I656" s="44"/>
      <c r="J656" s="44"/>
      <c r="K656" s="44"/>
      <c r="L656" s="44"/>
      <c r="M656" s="44"/>
      <c r="N656" s="44"/>
      <c r="O656" s="44"/>
    </row>
    <row r="657" spans="2:15" s="68" customFormat="1" ht="13.8">
      <c r="C657" s="104" t="s">
        <v>456</v>
      </c>
      <c r="D657" s="105"/>
      <c r="E657" s="20"/>
      <c r="F657" s="20"/>
      <c r="G657" s="85">
        <f>$D$59-(E657+F657)</f>
        <v>0</v>
      </c>
      <c r="H657" s="44"/>
      <c r="I657" s="44"/>
      <c r="J657" s="44"/>
      <c r="K657" s="44"/>
      <c r="L657" s="44"/>
      <c r="M657" s="44"/>
      <c r="N657" s="44"/>
      <c r="O657" s="44"/>
    </row>
    <row r="658" spans="2:15" s="68" customFormat="1" ht="13.8">
      <c r="C658" s="102" t="s">
        <v>9</v>
      </c>
      <c r="D658" s="103"/>
      <c r="E658" s="20"/>
      <c r="F658" s="20"/>
      <c r="G658" s="85">
        <f>$D$60-(E658+F658)</f>
        <v>0</v>
      </c>
      <c r="H658" s="44"/>
      <c r="I658" s="44"/>
      <c r="J658" s="44"/>
      <c r="K658" s="44"/>
      <c r="L658" s="44"/>
      <c r="M658" s="44"/>
      <c r="N658" s="44"/>
      <c r="O658" s="44"/>
    </row>
    <row r="659" spans="2:15" s="68" customFormat="1" ht="13.8">
      <c r="C659" s="102" t="s">
        <v>555</v>
      </c>
      <c r="D659" s="103"/>
      <c r="E659" s="20"/>
      <c r="F659" s="20"/>
      <c r="G659" s="85">
        <f>$D$61-(E659+F659)</f>
        <v>0</v>
      </c>
      <c r="H659" s="44"/>
      <c r="I659" s="44"/>
      <c r="J659" s="44"/>
      <c r="K659" s="44"/>
      <c r="L659" s="44"/>
      <c r="M659" s="44"/>
      <c r="N659" s="44"/>
      <c r="O659" s="44"/>
    </row>
    <row r="660" spans="2:15" s="68" customFormat="1" ht="13.8">
      <c r="C660" s="102" t="s">
        <v>11</v>
      </c>
      <c r="D660" s="103"/>
      <c r="E660" s="20"/>
      <c r="F660" s="20"/>
      <c r="G660" s="85">
        <f>$D$62-(E660+F660)</f>
        <v>0</v>
      </c>
      <c r="H660" s="44"/>
      <c r="I660" s="44"/>
      <c r="J660" s="44"/>
      <c r="K660" s="44"/>
      <c r="L660" s="44"/>
      <c r="M660" s="44"/>
      <c r="N660" s="44"/>
      <c r="O660" s="44"/>
    </row>
    <row r="661" spans="2:15" s="68" customFormat="1" ht="13.8">
      <c r="C661" s="17"/>
      <c r="D661" s="17"/>
      <c r="E661" s="42"/>
      <c r="F661" s="42"/>
      <c r="G661" s="42"/>
      <c r="H661" s="44"/>
      <c r="I661" s="44"/>
      <c r="J661" s="44"/>
      <c r="K661" s="44"/>
    </row>
    <row r="662" spans="2:15" s="68" customFormat="1" ht="13.8">
      <c r="C662" s="17"/>
      <c r="D662" s="17"/>
      <c r="E662" s="42"/>
      <c r="F662" s="42"/>
      <c r="G662" s="42"/>
    </row>
    <row r="663" spans="2:15">
      <c r="B663" s="45" t="s">
        <v>410</v>
      </c>
      <c r="C663" s="4" t="s">
        <v>548</v>
      </c>
      <c r="D663" s="4"/>
    </row>
    <row r="664" spans="2:15">
      <c r="B664" s="45"/>
      <c r="C664" s="4"/>
      <c r="D664" s="4"/>
    </row>
    <row r="665" spans="2:15" s="68" customFormat="1" ht="13.8">
      <c r="C665" s="14" t="s">
        <v>312</v>
      </c>
      <c r="D665" s="51"/>
    </row>
    <row r="666" spans="2:15" s="68" customFormat="1" ht="13.8">
      <c r="C666" s="57" t="s">
        <v>465</v>
      </c>
      <c r="D666" s="51"/>
    </row>
    <row r="667" spans="2:15" s="68" customFormat="1" ht="13.8">
      <c r="C667" s="56" t="s">
        <v>347</v>
      </c>
      <c r="D667" s="51"/>
    </row>
    <row r="668" spans="2:15" s="68" customFormat="1" ht="13.8">
      <c r="C668" s="56" t="s">
        <v>466</v>
      </c>
      <c r="D668" s="51"/>
    </row>
    <row r="669" spans="2:15" s="68" customFormat="1" ht="13.8">
      <c r="C669" s="14" t="s">
        <v>313</v>
      </c>
      <c r="D669" s="51"/>
    </row>
    <row r="670" spans="2:15" s="68" customFormat="1" ht="13.8">
      <c r="C670" s="58" t="s">
        <v>573</v>
      </c>
      <c r="D670" s="51"/>
    </row>
    <row r="671" spans="2:15" s="68" customFormat="1" ht="13.8">
      <c r="C671" s="14" t="s">
        <v>314</v>
      </c>
      <c r="D671" s="51"/>
    </row>
    <row r="672" spans="2:15" s="68" customFormat="1" ht="13.8">
      <c r="C672" s="72"/>
      <c r="D672" s="72"/>
      <c r="F672" s="72"/>
    </row>
    <row r="673" spans="2:15" s="68" customFormat="1" ht="13.8">
      <c r="C673" s="72"/>
      <c r="D673" s="72"/>
      <c r="F673" s="72"/>
    </row>
    <row r="674" spans="2:15">
      <c r="B674" s="94" t="s">
        <v>411</v>
      </c>
      <c r="C674" s="1" t="s">
        <v>646</v>
      </c>
      <c r="D674" s="1"/>
    </row>
    <row r="675" spans="2:15" s="68" customFormat="1" ht="13.8">
      <c r="C675" s="95" t="s">
        <v>647</v>
      </c>
      <c r="D675" s="11"/>
    </row>
    <row r="676" spans="2:15" s="68" customFormat="1" ht="55.95" customHeight="1">
      <c r="C676" s="112"/>
      <c r="D676" s="113"/>
      <c r="E676" s="47" t="s">
        <v>479</v>
      </c>
      <c r="F676" s="47" t="s">
        <v>350</v>
      </c>
      <c r="G676" s="47" t="s">
        <v>42</v>
      </c>
      <c r="H676" s="64" t="s">
        <v>592</v>
      </c>
      <c r="I676" s="44"/>
      <c r="J676" s="44"/>
      <c r="K676" s="44"/>
    </row>
    <row r="677" spans="2:15" s="68" customFormat="1" ht="13.8">
      <c r="C677" s="102" t="s">
        <v>8</v>
      </c>
      <c r="D677" s="103"/>
      <c r="E677" s="20"/>
      <c r="F677" s="20"/>
      <c r="G677" s="20"/>
      <c r="H677" s="85">
        <f>$E$654-(E677+F677+G677)</f>
        <v>0</v>
      </c>
      <c r="I677" s="44"/>
      <c r="J677" s="44"/>
      <c r="K677" s="44"/>
      <c r="L677" s="44"/>
      <c r="M677" s="44"/>
      <c r="N677" s="44"/>
      <c r="O677" s="44"/>
    </row>
    <row r="678" spans="2:15" s="68" customFormat="1" ht="17.55" customHeight="1">
      <c r="C678" s="102" t="s">
        <v>454</v>
      </c>
      <c r="D678" s="103"/>
      <c r="E678" s="20"/>
      <c r="F678" s="20"/>
      <c r="G678" s="20"/>
      <c r="H678" s="85">
        <f>$E$655-(E678+F678+G678)</f>
        <v>0</v>
      </c>
      <c r="I678" s="44"/>
      <c r="J678" s="44"/>
      <c r="K678" s="44"/>
      <c r="L678" s="44"/>
      <c r="M678" s="44"/>
      <c r="N678" s="44"/>
      <c r="O678" s="44"/>
    </row>
    <row r="679" spans="2:15" s="68" customFormat="1" ht="13.8">
      <c r="C679" s="104" t="s">
        <v>455</v>
      </c>
      <c r="D679" s="135"/>
      <c r="E679" s="20"/>
      <c r="F679" s="20"/>
      <c r="G679" s="20"/>
      <c r="H679" s="85">
        <f>$E$656-(E679+F679+G679)</f>
        <v>0</v>
      </c>
      <c r="I679" s="44"/>
      <c r="J679" s="44"/>
      <c r="K679" s="44"/>
      <c r="L679" s="44"/>
      <c r="M679" s="44"/>
      <c r="N679" s="44"/>
      <c r="O679" s="44"/>
    </row>
    <row r="680" spans="2:15" s="68" customFormat="1" ht="13.8">
      <c r="C680" s="104" t="s">
        <v>456</v>
      </c>
      <c r="D680" s="135"/>
      <c r="E680" s="20"/>
      <c r="F680" s="20"/>
      <c r="G680" s="20"/>
      <c r="H680" s="85">
        <f>$E$657-(E680+F680+G680)</f>
        <v>0</v>
      </c>
      <c r="I680" s="44"/>
      <c r="J680" s="44"/>
      <c r="K680" s="44"/>
      <c r="L680" s="44"/>
      <c r="M680" s="44"/>
      <c r="N680" s="44"/>
      <c r="O680" s="44"/>
    </row>
    <row r="681" spans="2:15" s="68" customFormat="1" ht="13.8">
      <c r="C681" s="102" t="s">
        <v>9</v>
      </c>
      <c r="D681" s="103"/>
      <c r="E681" s="20"/>
      <c r="F681" s="20"/>
      <c r="G681" s="20"/>
      <c r="H681" s="85">
        <f>$E$658-(E681+F681+G681)</f>
        <v>0</v>
      </c>
      <c r="I681" s="44"/>
      <c r="J681" s="44"/>
      <c r="K681" s="44"/>
      <c r="L681" s="44"/>
      <c r="M681" s="44"/>
      <c r="N681" s="44"/>
      <c r="O681" s="44"/>
    </row>
    <row r="682" spans="2:15" s="68" customFormat="1" ht="13.8">
      <c r="C682" s="102" t="s">
        <v>555</v>
      </c>
      <c r="D682" s="103"/>
      <c r="E682" s="20"/>
      <c r="F682" s="20"/>
      <c r="G682" s="20"/>
      <c r="H682" s="85">
        <f>$E$659-(E682+F682+G682)</f>
        <v>0</v>
      </c>
      <c r="I682" s="44"/>
      <c r="J682" s="44"/>
      <c r="K682" s="44"/>
      <c r="L682" s="44"/>
      <c r="M682" s="44"/>
      <c r="N682" s="44"/>
      <c r="O682" s="44"/>
    </row>
    <row r="683" spans="2:15" s="68" customFormat="1" ht="13.8">
      <c r="C683" s="102" t="s">
        <v>11</v>
      </c>
      <c r="D683" s="103"/>
      <c r="E683" s="20"/>
      <c r="F683" s="20"/>
      <c r="G683" s="20"/>
      <c r="H683" s="85">
        <f>$E$660-(E683+F683+G683)</f>
        <v>0</v>
      </c>
      <c r="I683" s="44"/>
      <c r="J683" s="44"/>
      <c r="K683" s="44"/>
      <c r="L683" s="44"/>
      <c r="M683" s="44"/>
      <c r="N683" s="44"/>
      <c r="O683" s="44"/>
    </row>
    <row r="684" spans="2:15" s="68" customFormat="1" ht="13.8">
      <c r="C684" s="17"/>
      <c r="D684" s="17"/>
      <c r="E684" s="42"/>
      <c r="F684" s="42"/>
      <c r="G684" s="42"/>
    </row>
    <row r="685" spans="2:15" s="68" customFormat="1" ht="13.8">
      <c r="C685" s="17"/>
      <c r="D685" s="17"/>
      <c r="E685" s="42"/>
      <c r="F685" s="42"/>
      <c r="G685" s="42"/>
    </row>
    <row r="686" spans="2:15">
      <c r="B686" s="45" t="s">
        <v>412</v>
      </c>
      <c r="C686" s="1" t="s">
        <v>512</v>
      </c>
      <c r="D686" s="1"/>
    </row>
    <row r="687" spans="2:15" s="68" customFormat="1" ht="13.8">
      <c r="B687" s="92"/>
      <c r="C687" s="95" t="s">
        <v>648</v>
      </c>
      <c r="D687" s="11"/>
    </row>
    <row r="688" spans="2:15" s="68" customFormat="1" ht="55.95" customHeight="1">
      <c r="C688" s="112"/>
      <c r="D688" s="113"/>
      <c r="E688" s="47" t="s">
        <v>477</v>
      </c>
      <c r="F688" s="47" t="s">
        <v>478</v>
      </c>
      <c r="G688" s="64" t="s">
        <v>592</v>
      </c>
      <c r="H688" s="44"/>
      <c r="I688" s="44"/>
      <c r="J688" s="44"/>
      <c r="K688" s="44"/>
    </row>
    <row r="689" spans="2:15" s="68" customFormat="1" ht="13.8">
      <c r="C689" s="102" t="s">
        <v>8</v>
      </c>
      <c r="D689" s="103"/>
      <c r="E689" s="20"/>
      <c r="F689" s="20"/>
      <c r="G689" s="85">
        <f>E677-(E689+F689)</f>
        <v>0</v>
      </c>
      <c r="H689" s="44"/>
      <c r="I689" s="44"/>
      <c r="J689" s="44"/>
      <c r="K689" s="44"/>
      <c r="L689" s="44"/>
      <c r="M689" s="44"/>
      <c r="N689" s="44"/>
      <c r="O689" s="44"/>
    </row>
    <row r="690" spans="2:15" s="68" customFormat="1" ht="17.55" customHeight="1">
      <c r="C690" s="102" t="s">
        <v>454</v>
      </c>
      <c r="D690" s="103"/>
      <c r="E690" s="20"/>
      <c r="F690" s="20"/>
      <c r="G690" s="85">
        <f t="shared" ref="G690:G695" si="10">E678-(E690+F690)</f>
        <v>0</v>
      </c>
      <c r="H690" s="44"/>
      <c r="I690" s="44"/>
      <c r="J690" s="44"/>
      <c r="K690" s="44"/>
      <c r="L690" s="44"/>
      <c r="M690" s="44"/>
      <c r="N690" s="44"/>
      <c r="O690" s="44"/>
    </row>
    <row r="691" spans="2:15" s="68" customFormat="1" ht="13.8">
      <c r="C691" s="104" t="s">
        <v>455</v>
      </c>
      <c r="D691" s="105"/>
      <c r="E691" s="20"/>
      <c r="F691" s="20"/>
      <c r="G691" s="85">
        <f t="shared" si="10"/>
        <v>0</v>
      </c>
      <c r="H691" s="44"/>
      <c r="I691" s="44"/>
      <c r="J691" s="44"/>
      <c r="K691" s="44"/>
      <c r="L691" s="44"/>
      <c r="M691" s="44"/>
      <c r="N691" s="44"/>
      <c r="O691" s="44"/>
    </row>
    <row r="692" spans="2:15" s="68" customFormat="1" ht="13.8">
      <c r="C692" s="104" t="s">
        <v>456</v>
      </c>
      <c r="D692" s="105"/>
      <c r="E692" s="20"/>
      <c r="F692" s="20"/>
      <c r="G692" s="85">
        <f t="shared" si="10"/>
        <v>0</v>
      </c>
      <c r="H692" s="44"/>
      <c r="I692" s="44"/>
      <c r="J692" s="44"/>
      <c r="K692" s="44"/>
      <c r="L692" s="44"/>
      <c r="M692" s="44"/>
      <c r="N692" s="44"/>
      <c r="O692" s="44"/>
    </row>
    <row r="693" spans="2:15" s="68" customFormat="1" ht="13.8">
      <c r="C693" s="102" t="s">
        <v>9</v>
      </c>
      <c r="D693" s="103"/>
      <c r="E693" s="20"/>
      <c r="F693" s="20"/>
      <c r="G693" s="85">
        <f t="shared" si="10"/>
        <v>0</v>
      </c>
      <c r="H693" s="44"/>
      <c r="I693" s="44"/>
      <c r="J693" s="44"/>
      <c r="K693" s="44"/>
      <c r="L693" s="44"/>
      <c r="M693" s="44"/>
      <c r="N693" s="44"/>
      <c r="O693" s="44"/>
    </row>
    <row r="694" spans="2:15" s="68" customFormat="1" ht="13.8">
      <c r="C694" s="102" t="s">
        <v>555</v>
      </c>
      <c r="D694" s="103"/>
      <c r="E694" s="20"/>
      <c r="F694" s="20"/>
      <c r="G694" s="85">
        <f t="shared" si="10"/>
        <v>0</v>
      </c>
      <c r="H694" s="44"/>
      <c r="I694" s="44"/>
      <c r="J694" s="44"/>
      <c r="K694" s="44"/>
      <c r="L694" s="44"/>
      <c r="M694" s="44"/>
      <c r="N694" s="44"/>
      <c r="O694" s="44"/>
    </row>
    <row r="695" spans="2:15" s="68" customFormat="1" ht="13.8">
      <c r="C695" s="102" t="s">
        <v>11</v>
      </c>
      <c r="D695" s="103"/>
      <c r="E695" s="20"/>
      <c r="F695" s="20"/>
      <c r="G695" s="85">
        <f t="shared" si="10"/>
        <v>0</v>
      </c>
      <c r="H695" s="44"/>
      <c r="I695" s="44"/>
      <c r="J695" s="44"/>
      <c r="K695" s="44"/>
      <c r="L695" s="44"/>
      <c r="M695" s="44"/>
      <c r="N695" s="44"/>
      <c r="O695" s="44"/>
    </row>
    <row r="696" spans="2:15" s="68" customFormat="1" ht="13.8">
      <c r="C696" s="17"/>
      <c r="D696" s="17"/>
      <c r="E696" s="42"/>
      <c r="F696" s="42"/>
      <c r="G696" s="42"/>
      <c r="H696" s="42"/>
      <c r="I696" s="42"/>
      <c r="J696" s="42"/>
    </row>
    <row r="697" spans="2:15" s="68" customFormat="1" ht="13.8">
      <c r="C697" s="17"/>
      <c r="D697" s="17"/>
      <c r="E697" s="42"/>
      <c r="F697" s="42"/>
      <c r="G697" s="42"/>
    </row>
    <row r="698" spans="2:15">
      <c r="B698" s="45" t="s">
        <v>413</v>
      </c>
      <c r="C698" s="4" t="s">
        <v>649</v>
      </c>
      <c r="D698" s="4"/>
    </row>
    <row r="699" spans="2:15" s="68" customFormat="1" ht="13.8">
      <c r="C699" s="95" t="s">
        <v>650</v>
      </c>
      <c r="D699" s="11"/>
    </row>
    <row r="700" spans="2:15" s="68" customFormat="1" ht="30.6">
      <c r="C700" s="106"/>
      <c r="D700" s="107"/>
      <c r="E700" s="47" t="s">
        <v>34</v>
      </c>
      <c r="F700" s="47" t="s">
        <v>35</v>
      </c>
      <c r="G700" s="64" t="s">
        <v>592</v>
      </c>
      <c r="H700" s="44"/>
      <c r="I700" s="44"/>
      <c r="J700" s="44"/>
      <c r="K700" s="44"/>
    </row>
    <row r="701" spans="2:15" s="68" customFormat="1" ht="13.8">
      <c r="C701" s="102" t="s">
        <v>8</v>
      </c>
      <c r="D701" s="103"/>
      <c r="E701" s="20"/>
      <c r="F701" s="20"/>
      <c r="G701" s="85">
        <f>$E$654-(E701+F701)</f>
        <v>0</v>
      </c>
      <c r="H701" s="44"/>
      <c r="I701" s="44"/>
      <c r="J701" s="44"/>
      <c r="K701" s="44"/>
      <c r="L701" s="44"/>
      <c r="M701" s="44"/>
      <c r="N701" s="44"/>
      <c r="O701" s="44"/>
    </row>
    <row r="702" spans="2:15" s="68" customFormat="1" ht="17.55" customHeight="1">
      <c r="C702" s="102" t="s">
        <v>454</v>
      </c>
      <c r="D702" s="103"/>
      <c r="E702" s="20"/>
      <c r="F702" s="20"/>
      <c r="G702" s="85">
        <f>$E$655-(E702+F702)</f>
        <v>0</v>
      </c>
      <c r="H702" s="44"/>
      <c r="I702" s="44"/>
      <c r="J702" s="44"/>
      <c r="K702" s="44"/>
      <c r="L702" s="44"/>
      <c r="M702" s="44"/>
      <c r="N702" s="44"/>
      <c r="O702" s="44"/>
    </row>
    <row r="703" spans="2:15" s="68" customFormat="1" ht="13.8">
      <c r="C703" s="104" t="s">
        <v>455</v>
      </c>
      <c r="D703" s="105"/>
      <c r="E703" s="20"/>
      <c r="F703" s="20"/>
      <c r="G703" s="85">
        <f>$E$656-(E703+F703)</f>
        <v>0</v>
      </c>
      <c r="H703" s="44"/>
      <c r="I703" s="44"/>
      <c r="J703" s="44"/>
      <c r="K703" s="44"/>
      <c r="L703" s="44"/>
      <c r="M703" s="44"/>
      <c r="N703" s="44"/>
      <c r="O703" s="44"/>
    </row>
    <row r="704" spans="2:15" s="68" customFormat="1" ht="13.8">
      <c r="C704" s="104" t="s">
        <v>456</v>
      </c>
      <c r="D704" s="105"/>
      <c r="E704" s="20"/>
      <c r="F704" s="20"/>
      <c r="G704" s="85">
        <f>$E$657-(E704+F704)</f>
        <v>0</v>
      </c>
      <c r="H704" s="44"/>
      <c r="I704" s="44"/>
      <c r="J704" s="44"/>
      <c r="K704" s="44"/>
      <c r="L704" s="44"/>
      <c r="M704" s="44"/>
      <c r="N704" s="44"/>
      <c r="O704" s="44"/>
    </row>
    <row r="705" spans="2:15" s="68" customFormat="1" ht="13.8">
      <c r="C705" s="102" t="s">
        <v>9</v>
      </c>
      <c r="D705" s="103"/>
      <c r="E705" s="20"/>
      <c r="F705" s="20"/>
      <c r="G705" s="85">
        <f>$E$658-(E705+F705)</f>
        <v>0</v>
      </c>
      <c r="H705" s="44"/>
      <c r="I705" s="44"/>
      <c r="J705" s="44"/>
      <c r="K705" s="44"/>
      <c r="L705" s="44"/>
      <c r="M705" s="44"/>
      <c r="N705" s="44"/>
      <c r="O705" s="44"/>
    </row>
    <row r="706" spans="2:15" s="68" customFormat="1" ht="13.8">
      <c r="C706" s="102" t="s">
        <v>555</v>
      </c>
      <c r="D706" s="103"/>
      <c r="E706" s="20"/>
      <c r="F706" s="20"/>
      <c r="G706" s="85">
        <f>$E$659-(E706+F706)</f>
        <v>0</v>
      </c>
      <c r="H706" s="44"/>
      <c r="I706" s="44"/>
      <c r="J706" s="44"/>
      <c r="K706" s="44"/>
      <c r="L706" s="44"/>
      <c r="M706" s="44"/>
      <c r="N706" s="44"/>
      <c r="O706" s="44"/>
    </row>
    <row r="707" spans="2:15" s="68" customFormat="1" ht="13.8">
      <c r="C707" s="102" t="s">
        <v>11</v>
      </c>
      <c r="D707" s="103"/>
      <c r="E707" s="20"/>
      <c r="F707" s="20"/>
      <c r="G707" s="85">
        <f>$E$660-(E707+F707)</f>
        <v>0</v>
      </c>
      <c r="H707" s="44"/>
      <c r="I707" s="44"/>
      <c r="J707" s="44"/>
      <c r="K707" s="44"/>
      <c r="L707" s="44"/>
      <c r="M707" s="44"/>
      <c r="N707" s="44"/>
      <c r="O707" s="44"/>
    </row>
    <row r="708" spans="2:15" s="68" customFormat="1" ht="13.8">
      <c r="C708" s="24"/>
      <c r="D708" s="24"/>
      <c r="E708" s="42"/>
      <c r="F708" s="42"/>
      <c r="G708" s="42"/>
    </row>
    <row r="709" spans="2:15" s="68" customFormat="1" ht="13.8">
      <c r="C709" s="24"/>
      <c r="D709" s="24"/>
      <c r="E709" s="25"/>
      <c r="F709" s="25"/>
      <c r="G709" s="25"/>
    </row>
    <row r="710" spans="2:15">
      <c r="B710" s="45" t="s">
        <v>414</v>
      </c>
      <c r="C710" s="1" t="s">
        <v>476</v>
      </c>
      <c r="D710" s="1"/>
    </row>
    <row r="711" spans="2:15" s="68" customFormat="1" ht="13.8">
      <c r="C711" s="11" t="s">
        <v>530</v>
      </c>
      <c r="D711" s="11"/>
    </row>
    <row r="712" spans="2:15" s="68" customFormat="1" ht="30.6">
      <c r="C712" s="106"/>
      <c r="D712" s="107"/>
      <c r="E712" s="47" t="s">
        <v>31</v>
      </c>
      <c r="F712" s="47" t="s">
        <v>32</v>
      </c>
      <c r="G712" s="64" t="s">
        <v>592</v>
      </c>
    </row>
    <row r="713" spans="2:15" s="68" customFormat="1" ht="13.8">
      <c r="C713" s="102" t="s">
        <v>8</v>
      </c>
      <c r="D713" s="103"/>
      <c r="E713" s="20"/>
      <c r="F713" s="20"/>
      <c r="G713" s="85">
        <f>$D$56-(E713+F713)</f>
        <v>0</v>
      </c>
      <c r="H713" s="44"/>
      <c r="I713" s="44"/>
      <c r="J713" s="44"/>
      <c r="K713" s="44"/>
      <c r="L713" s="44"/>
      <c r="M713" s="44"/>
      <c r="N713" s="44"/>
      <c r="O713" s="44"/>
    </row>
    <row r="714" spans="2:15" s="68" customFormat="1" ht="17.55" customHeight="1">
      <c r="C714" s="102" t="s">
        <v>454</v>
      </c>
      <c r="D714" s="103"/>
      <c r="E714" s="20"/>
      <c r="F714" s="20"/>
      <c r="G714" s="85">
        <f>$D$57-(E714+F714)</f>
        <v>0</v>
      </c>
      <c r="H714" s="44"/>
      <c r="I714" s="44"/>
      <c r="J714" s="44"/>
      <c r="K714" s="44"/>
      <c r="L714" s="44"/>
      <c r="M714" s="44"/>
      <c r="N714" s="44"/>
      <c r="O714" s="44"/>
    </row>
    <row r="715" spans="2:15" s="68" customFormat="1" ht="13.8">
      <c r="C715" s="104" t="s">
        <v>455</v>
      </c>
      <c r="D715" s="105"/>
      <c r="E715" s="20"/>
      <c r="F715" s="20"/>
      <c r="G715" s="85">
        <f>$D$58-(E715+F715)</f>
        <v>0</v>
      </c>
      <c r="H715" s="44"/>
      <c r="I715" s="44"/>
      <c r="J715" s="44"/>
      <c r="K715" s="44"/>
      <c r="L715" s="44"/>
      <c r="M715" s="44"/>
      <c r="N715" s="44"/>
      <c r="O715" s="44"/>
    </row>
    <row r="716" spans="2:15" s="68" customFormat="1" ht="13.8">
      <c r="C716" s="104" t="s">
        <v>456</v>
      </c>
      <c r="D716" s="105"/>
      <c r="E716" s="20"/>
      <c r="F716" s="20"/>
      <c r="G716" s="85">
        <f>$D$59-(E716+F716)</f>
        <v>0</v>
      </c>
      <c r="H716" s="44"/>
      <c r="I716" s="44"/>
      <c r="J716" s="44"/>
      <c r="K716" s="44"/>
      <c r="L716" s="44"/>
      <c r="M716" s="44"/>
      <c r="N716" s="44"/>
      <c r="O716" s="44"/>
    </row>
    <row r="717" spans="2:15" s="68" customFormat="1" ht="13.8">
      <c r="C717" s="102" t="s">
        <v>9</v>
      </c>
      <c r="D717" s="103"/>
      <c r="E717" s="20"/>
      <c r="F717" s="20"/>
      <c r="G717" s="85">
        <f>$D$60-(E717+F717)</f>
        <v>0</v>
      </c>
      <c r="H717" s="44"/>
      <c r="I717" s="44"/>
      <c r="J717" s="44"/>
      <c r="K717" s="44"/>
      <c r="L717" s="44"/>
      <c r="M717" s="44"/>
      <c r="N717" s="44"/>
      <c r="O717" s="44"/>
    </row>
    <row r="718" spans="2:15" s="68" customFormat="1" ht="13.8">
      <c r="C718" s="102" t="s">
        <v>555</v>
      </c>
      <c r="D718" s="103"/>
      <c r="E718" s="20"/>
      <c r="F718" s="20"/>
      <c r="G718" s="85">
        <f>$D$61-(E718+F718)</f>
        <v>0</v>
      </c>
      <c r="H718" s="44"/>
      <c r="I718" s="44"/>
      <c r="J718" s="44"/>
      <c r="K718" s="44"/>
      <c r="L718" s="44"/>
      <c r="M718" s="44"/>
      <c r="N718" s="44"/>
      <c r="O718" s="44"/>
    </row>
    <row r="719" spans="2:15" s="68" customFormat="1" ht="13.8">
      <c r="C719" s="102" t="s">
        <v>11</v>
      </c>
      <c r="D719" s="103"/>
      <c r="E719" s="20"/>
      <c r="F719" s="20"/>
      <c r="G719" s="85">
        <f>$D$62-(E719+F719)</f>
        <v>0</v>
      </c>
      <c r="H719" s="44"/>
      <c r="I719" s="44"/>
      <c r="J719" s="44"/>
      <c r="K719" s="44"/>
      <c r="L719" s="44"/>
      <c r="M719" s="44"/>
      <c r="N719" s="44"/>
      <c r="O719" s="44"/>
    </row>
    <row r="720" spans="2:15" s="68" customFormat="1" ht="13.8">
      <c r="C720" s="24"/>
      <c r="D720" s="24"/>
      <c r="E720" s="42"/>
      <c r="F720" s="42"/>
      <c r="G720" s="42"/>
      <c r="H720" s="44"/>
      <c r="I720" s="44"/>
      <c r="J720" s="44"/>
      <c r="K720" s="44"/>
      <c r="L720" s="44"/>
      <c r="M720" s="44"/>
      <c r="N720" s="44"/>
      <c r="O720" s="44"/>
    </row>
    <row r="721" spans="2:15" s="68" customFormat="1" ht="13.8">
      <c r="C721" s="24"/>
      <c r="D721" s="24"/>
      <c r="E721" s="42"/>
      <c r="F721" s="42"/>
      <c r="G721" s="42"/>
    </row>
    <row r="722" spans="2:15">
      <c r="B722" s="45" t="s">
        <v>415</v>
      </c>
      <c r="C722" s="1" t="s">
        <v>490</v>
      </c>
      <c r="D722" s="1"/>
    </row>
    <row r="723" spans="2:15" s="68" customFormat="1" ht="13.8">
      <c r="C723" s="11" t="s">
        <v>534</v>
      </c>
      <c r="D723" s="11"/>
    </row>
    <row r="724" spans="2:15" s="68" customFormat="1" ht="30.6">
      <c r="C724" s="106"/>
      <c r="D724" s="107"/>
      <c r="E724" s="47" t="s">
        <v>31</v>
      </c>
      <c r="F724" s="47" t="s">
        <v>32</v>
      </c>
      <c r="G724" s="64" t="s">
        <v>592</v>
      </c>
    </row>
    <row r="725" spans="2:15" s="68" customFormat="1" ht="13.8">
      <c r="C725" s="102" t="s">
        <v>8</v>
      </c>
      <c r="D725" s="103"/>
      <c r="E725" s="20"/>
      <c r="F725" s="20"/>
      <c r="G725" s="85">
        <f>E713-(E725+F725)</f>
        <v>0</v>
      </c>
      <c r="H725" s="44"/>
      <c r="I725" s="44"/>
      <c r="J725" s="44"/>
      <c r="K725" s="44"/>
      <c r="L725" s="44"/>
      <c r="M725" s="44"/>
      <c r="N725" s="44"/>
      <c r="O725" s="44"/>
    </row>
    <row r="726" spans="2:15" s="68" customFormat="1" ht="17.55" customHeight="1">
      <c r="C726" s="102" t="s">
        <v>454</v>
      </c>
      <c r="D726" s="103"/>
      <c r="E726" s="20"/>
      <c r="F726" s="20"/>
      <c r="G726" s="85">
        <f t="shared" ref="G726:G731" si="11">E714-(E726+F726)</f>
        <v>0</v>
      </c>
      <c r="H726" s="44"/>
      <c r="I726" s="44"/>
      <c r="J726" s="44"/>
      <c r="K726" s="44"/>
      <c r="L726" s="44"/>
      <c r="M726" s="44"/>
      <c r="N726" s="44"/>
      <c r="O726" s="44"/>
    </row>
    <row r="727" spans="2:15" s="68" customFormat="1" ht="13.8">
      <c r="C727" s="104" t="s">
        <v>455</v>
      </c>
      <c r="D727" s="105"/>
      <c r="E727" s="20"/>
      <c r="F727" s="20"/>
      <c r="G727" s="85">
        <f t="shared" si="11"/>
        <v>0</v>
      </c>
      <c r="H727" s="44"/>
      <c r="I727" s="44"/>
      <c r="J727" s="44"/>
      <c r="K727" s="44"/>
      <c r="L727" s="44"/>
      <c r="M727" s="44"/>
      <c r="N727" s="44"/>
      <c r="O727" s="44"/>
    </row>
    <row r="728" spans="2:15" s="68" customFormat="1" ht="13.8">
      <c r="C728" s="104" t="s">
        <v>456</v>
      </c>
      <c r="D728" s="105"/>
      <c r="E728" s="20"/>
      <c r="F728" s="20"/>
      <c r="G728" s="85">
        <f t="shared" si="11"/>
        <v>0</v>
      </c>
      <c r="H728" s="44"/>
      <c r="I728" s="44"/>
      <c r="J728" s="44"/>
      <c r="K728" s="44"/>
      <c r="L728" s="44"/>
      <c r="M728" s="44"/>
      <c r="N728" s="44"/>
      <c r="O728" s="44"/>
    </row>
    <row r="729" spans="2:15" s="68" customFormat="1" ht="13.8">
      <c r="C729" s="102" t="s">
        <v>9</v>
      </c>
      <c r="D729" s="103"/>
      <c r="E729" s="20"/>
      <c r="F729" s="20"/>
      <c r="G729" s="85">
        <f t="shared" si="11"/>
        <v>0</v>
      </c>
      <c r="H729" s="44"/>
      <c r="I729" s="44"/>
      <c r="J729" s="44"/>
      <c r="K729" s="44"/>
      <c r="L729" s="44"/>
      <c r="M729" s="44"/>
      <c r="N729" s="44"/>
      <c r="O729" s="44"/>
    </row>
    <row r="730" spans="2:15" s="68" customFormat="1" ht="13.8">
      <c r="C730" s="102" t="s">
        <v>555</v>
      </c>
      <c r="D730" s="103"/>
      <c r="E730" s="20"/>
      <c r="F730" s="20"/>
      <c r="G730" s="85">
        <f t="shared" si="11"/>
        <v>0</v>
      </c>
      <c r="H730" s="44"/>
      <c r="I730" s="44"/>
      <c r="J730" s="44"/>
      <c r="K730" s="44"/>
      <c r="L730" s="44"/>
      <c r="M730" s="44"/>
      <c r="N730" s="44"/>
      <c r="O730" s="44"/>
    </row>
    <row r="731" spans="2:15" s="68" customFormat="1" ht="13.8">
      <c r="C731" s="102" t="s">
        <v>11</v>
      </c>
      <c r="D731" s="103"/>
      <c r="E731" s="20"/>
      <c r="F731" s="20"/>
      <c r="G731" s="85">
        <f t="shared" si="11"/>
        <v>0</v>
      </c>
      <c r="H731" s="44"/>
      <c r="I731" s="44"/>
      <c r="J731" s="44"/>
      <c r="K731" s="44"/>
      <c r="L731" s="44"/>
      <c r="M731" s="44"/>
      <c r="N731" s="44"/>
      <c r="O731" s="44"/>
    </row>
    <row r="732" spans="2:15" s="68" customFormat="1" ht="13.8">
      <c r="C732" s="24"/>
      <c r="D732" s="24"/>
      <c r="E732" s="32"/>
      <c r="F732" s="32"/>
      <c r="G732" s="32"/>
    </row>
    <row r="733" spans="2:15" s="68" customFormat="1" ht="13.8">
      <c r="C733" s="24"/>
      <c r="D733" s="24"/>
      <c r="E733" s="32"/>
      <c r="F733" s="32"/>
      <c r="G733" s="32"/>
    </row>
    <row r="734" spans="2:15">
      <c r="B734" s="45" t="s">
        <v>462</v>
      </c>
      <c r="C734" s="1" t="s">
        <v>497</v>
      </c>
      <c r="D734" s="1"/>
    </row>
    <row r="735" spans="2:15" s="68" customFormat="1" ht="13.8">
      <c r="C735" s="11" t="s">
        <v>534</v>
      </c>
      <c r="D735" s="11"/>
    </row>
    <row r="736" spans="2:15" s="68" customFormat="1" ht="40.799999999999997">
      <c r="C736" s="106"/>
      <c r="D736" s="107"/>
      <c r="E736" s="47" t="s">
        <v>491</v>
      </c>
      <c r="F736" s="47" t="s">
        <v>492</v>
      </c>
      <c r="G736" s="47" t="s">
        <v>493</v>
      </c>
      <c r="H736" s="47" t="s">
        <v>494</v>
      </c>
      <c r="I736" s="47" t="s">
        <v>42</v>
      </c>
      <c r="J736" s="64" t="s">
        <v>592</v>
      </c>
    </row>
    <row r="737" spans="2:22" s="68" customFormat="1" ht="13.8">
      <c r="C737" s="102" t="s">
        <v>8</v>
      </c>
      <c r="D737" s="103"/>
      <c r="E737" s="20"/>
      <c r="F737" s="20"/>
      <c r="G737" s="20"/>
      <c r="H737" s="20"/>
      <c r="I737" s="20"/>
      <c r="J737" s="85">
        <f>E725-SUM(E737:I737)</f>
        <v>0</v>
      </c>
      <c r="K737" s="44"/>
      <c r="L737" s="44"/>
      <c r="M737" s="44"/>
      <c r="N737" s="44"/>
      <c r="O737" s="44"/>
      <c r="P737" s="44"/>
      <c r="Q737" s="44"/>
      <c r="R737" s="44"/>
    </row>
    <row r="738" spans="2:22" s="68" customFormat="1" ht="17.55" customHeight="1">
      <c r="C738" s="102" t="s">
        <v>454</v>
      </c>
      <c r="D738" s="103"/>
      <c r="E738" s="20"/>
      <c r="F738" s="20"/>
      <c r="G738" s="20"/>
      <c r="H738" s="20"/>
      <c r="I738" s="20"/>
      <c r="J738" s="85">
        <f t="shared" ref="J738:J743" si="12">E726-SUM(E738:I738)</f>
        <v>0</v>
      </c>
      <c r="K738" s="44"/>
      <c r="L738" s="44"/>
      <c r="M738" s="44"/>
      <c r="N738" s="44"/>
      <c r="O738" s="44"/>
      <c r="P738" s="44"/>
      <c r="Q738" s="44"/>
      <c r="R738" s="44"/>
    </row>
    <row r="739" spans="2:22" s="68" customFormat="1" ht="13.8">
      <c r="C739" s="104" t="s">
        <v>455</v>
      </c>
      <c r="D739" s="105"/>
      <c r="E739" s="20"/>
      <c r="F739" s="20"/>
      <c r="G739" s="20"/>
      <c r="H739" s="20"/>
      <c r="I739" s="20"/>
      <c r="J739" s="85">
        <f t="shared" si="12"/>
        <v>0</v>
      </c>
      <c r="K739" s="44"/>
      <c r="L739" s="44"/>
      <c r="M739" s="44"/>
      <c r="N739" s="44"/>
      <c r="O739" s="44"/>
      <c r="P739" s="44"/>
      <c r="Q739" s="44"/>
      <c r="R739" s="44"/>
    </row>
    <row r="740" spans="2:22" s="68" customFormat="1" ht="13.8">
      <c r="C740" s="104" t="s">
        <v>456</v>
      </c>
      <c r="D740" s="105"/>
      <c r="E740" s="20"/>
      <c r="F740" s="20"/>
      <c r="G740" s="20"/>
      <c r="H740" s="20"/>
      <c r="I740" s="20"/>
      <c r="J740" s="85">
        <f t="shared" si="12"/>
        <v>0</v>
      </c>
      <c r="K740" s="44"/>
      <c r="L740" s="44"/>
      <c r="M740" s="44"/>
      <c r="N740" s="44"/>
      <c r="O740" s="44"/>
      <c r="P740" s="44"/>
      <c r="Q740" s="44"/>
      <c r="R740" s="44"/>
    </row>
    <row r="741" spans="2:22" s="68" customFormat="1" ht="13.8">
      <c r="C741" s="102" t="s">
        <v>9</v>
      </c>
      <c r="D741" s="103"/>
      <c r="E741" s="20"/>
      <c r="F741" s="20"/>
      <c r="G741" s="20"/>
      <c r="H741" s="20"/>
      <c r="I741" s="20"/>
      <c r="J741" s="85">
        <f t="shared" si="12"/>
        <v>0</v>
      </c>
      <c r="K741" s="44"/>
      <c r="L741" s="44"/>
      <c r="M741" s="44"/>
      <c r="N741" s="44"/>
      <c r="O741" s="44"/>
      <c r="P741" s="44"/>
      <c r="Q741" s="44"/>
      <c r="R741" s="44"/>
    </row>
    <row r="742" spans="2:22" s="68" customFormat="1" ht="13.8">
      <c r="C742" s="102" t="s">
        <v>555</v>
      </c>
      <c r="D742" s="103"/>
      <c r="E742" s="20"/>
      <c r="F742" s="20"/>
      <c r="G742" s="20"/>
      <c r="H742" s="20"/>
      <c r="I742" s="20"/>
      <c r="J742" s="85">
        <f t="shared" si="12"/>
        <v>0</v>
      </c>
      <c r="K742" s="44"/>
      <c r="L742" s="44"/>
      <c r="M742" s="44"/>
      <c r="N742" s="44"/>
      <c r="O742" s="44"/>
      <c r="P742" s="44"/>
      <c r="Q742" s="44"/>
      <c r="R742" s="44"/>
    </row>
    <row r="743" spans="2:22" s="68" customFormat="1" ht="13.8">
      <c r="C743" s="102" t="s">
        <v>11</v>
      </c>
      <c r="D743" s="103"/>
      <c r="E743" s="20"/>
      <c r="F743" s="20"/>
      <c r="G743" s="20"/>
      <c r="H743" s="20"/>
      <c r="I743" s="20"/>
      <c r="J743" s="85">
        <f t="shared" si="12"/>
        <v>0</v>
      </c>
      <c r="K743" s="44"/>
      <c r="L743" s="44"/>
      <c r="M743" s="44"/>
      <c r="N743" s="44"/>
      <c r="O743" s="44"/>
      <c r="P743" s="44"/>
      <c r="Q743" s="44"/>
      <c r="R743" s="44"/>
    </row>
    <row r="744" spans="2:22" s="68" customFormat="1" ht="13.8">
      <c r="C744" s="22"/>
      <c r="D744" s="22"/>
    </row>
    <row r="745" spans="2:22" s="68" customFormat="1" ht="13.8">
      <c r="C745" s="18" t="s">
        <v>445</v>
      </c>
      <c r="D745" s="18"/>
      <c r="E745" s="111"/>
      <c r="F745" s="111"/>
      <c r="G745" s="111"/>
    </row>
    <row r="746" spans="2:22" s="68" customFormat="1" ht="13.8">
      <c r="C746" s="22"/>
      <c r="D746" s="22"/>
    </row>
    <row r="747" spans="2:22" s="68" customFormat="1" ht="13.8">
      <c r="C747" s="22"/>
      <c r="D747" s="22"/>
    </row>
    <row r="748" spans="2:22" s="68" customFormat="1" ht="15.6">
      <c r="B748" s="110" t="s">
        <v>535</v>
      </c>
      <c r="C748" s="110"/>
      <c r="D748" s="110"/>
      <c r="E748" s="110"/>
      <c r="F748" s="110"/>
      <c r="G748" s="110"/>
      <c r="H748" s="110"/>
      <c r="I748" s="110"/>
      <c r="J748" s="110"/>
      <c r="K748" s="110"/>
      <c r="L748" s="110"/>
      <c r="M748" s="110"/>
      <c r="N748" s="110"/>
      <c r="O748" s="110"/>
      <c r="P748" s="110"/>
      <c r="Q748" s="110"/>
      <c r="R748" s="110"/>
      <c r="S748" s="10"/>
      <c r="T748" s="10"/>
      <c r="U748" s="10"/>
      <c r="V748" s="10"/>
    </row>
    <row r="750" spans="2:22">
      <c r="B750" s="45" t="s">
        <v>416</v>
      </c>
      <c r="C750" s="1" t="s">
        <v>327</v>
      </c>
      <c r="D750" s="1"/>
    </row>
    <row r="751" spans="2:22" s="68" customFormat="1" ht="13.8">
      <c r="C751" s="11" t="s">
        <v>536</v>
      </c>
      <c r="D751" s="11"/>
    </row>
    <row r="752" spans="2:22" s="68" customFormat="1" ht="13.8">
      <c r="C752" s="11" t="s">
        <v>530</v>
      </c>
      <c r="D752" s="11"/>
    </row>
    <row r="753" spans="2:16" s="68" customFormat="1" ht="30.6">
      <c r="C753" s="106"/>
      <c r="D753" s="107"/>
      <c r="E753" s="47" t="s">
        <v>31</v>
      </c>
      <c r="F753" s="47" t="s">
        <v>32</v>
      </c>
      <c r="G753" s="64" t="s">
        <v>592</v>
      </c>
    </row>
    <row r="754" spans="2:16" s="68" customFormat="1" ht="13.8">
      <c r="C754" s="102" t="s">
        <v>8</v>
      </c>
      <c r="D754" s="103"/>
      <c r="E754" s="20"/>
      <c r="F754" s="20"/>
      <c r="G754" s="85">
        <f>$D$56-(E754+F754)</f>
        <v>0</v>
      </c>
    </row>
    <row r="755" spans="2:16" s="68" customFormat="1" ht="17.55" customHeight="1">
      <c r="C755" s="102" t="s">
        <v>454</v>
      </c>
      <c r="D755" s="103"/>
      <c r="E755" s="20"/>
      <c r="F755" s="20"/>
      <c r="G755" s="85">
        <f>$D$57-(E755+F755)</f>
        <v>0</v>
      </c>
    </row>
    <row r="756" spans="2:16" s="68" customFormat="1" ht="13.8">
      <c r="C756" s="104" t="s">
        <v>455</v>
      </c>
      <c r="D756" s="105"/>
      <c r="E756" s="20"/>
      <c r="F756" s="20"/>
      <c r="G756" s="85">
        <f>$D$58-(E756+F756)</f>
        <v>0</v>
      </c>
    </row>
    <row r="757" spans="2:16" s="68" customFormat="1" ht="13.8">
      <c r="C757" s="104" t="s">
        <v>456</v>
      </c>
      <c r="D757" s="105"/>
      <c r="E757" s="20"/>
      <c r="F757" s="20"/>
      <c r="G757" s="85">
        <f>$D$59-(E757+F757)</f>
        <v>0</v>
      </c>
    </row>
    <row r="758" spans="2:16" s="68" customFormat="1" ht="13.8">
      <c r="C758" s="102" t="s">
        <v>9</v>
      </c>
      <c r="D758" s="103"/>
      <c r="E758" s="20"/>
      <c r="F758" s="20"/>
      <c r="G758" s="85">
        <f>$D$60-(E758+F758)</f>
        <v>0</v>
      </c>
    </row>
    <row r="759" spans="2:16" s="68" customFormat="1" ht="13.8">
      <c r="C759" s="102" t="s">
        <v>555</v>
      </c>
      <c r="D759" s="103"/>
      <c r="E759" s="20"/>
      <c r="F759" s="20"/>
      <c r="G759" s="85">
        <f>$D$61-(E759+F759)</f>
        <v>0</v>
      </c>
    </row>
    <row r="760" spans="2:16" s="68" customFormat="1" ht="13.8">
      <c r="C760" s="102" t="s">
        <v>11</v>
      </c>
      <c r="D760" s="103"/>
      <c r="E760" s="20"/>
      <c r="F760" s="20"/>
      <c r="G760" s="85">
        <f>$D$62-(E760+F760)</f>
        <v>0</v>
      </c>
    </row>
    <row r="761" spans="2:16" s="68" customFormat="1" ht="13.8">
      <c r="C761" s="24"/>
      <c r="D761" s="24"/>
      <c r="E761" s="24"/>
      <c r="F761" s="24"/>
      <c r="G761" s="24"/>
      <c r="H761" s="24"/>
      <c r="I761" s="24"/>
      <c r="J761" s="24"/>
      <c r="K761" s="24"/>
    </row>
    <row r="762" spans="2:16" s="68" customFormat="1" ht="13.8">
      <c r="C762" s="24"/>
      <c r="D762" s="24"/>
      <c r="E762" s="25"/>
      <c r="F762" s="25"/>
      <c r="G762" s="25"/>
    </row>
    <row r="763" spans="2:16">
      <c r="B763" s="45" t="s">
        <v>417</v>
      </c>
      <c r="C763" s="1" t="s">
        <v>522</v>
      </c>
      <c r="D763" s="1"/>
    </row>
    <row r="764" spans="2:16" s="68" customFormat="1" ht="13.8">
      <c r="C764" s="11" t="s">
        <v>530</v>
      </c>
      <c r="D764" s="11"/>
    </row>
    <row r="765" spans="2:16" s="68" customFormat="1" ht="40.799999999999997">
      <c r="C765" s="106"/>
      <c r="D765" s="107"/>
      <c r="E765" s="47" t="s">
        <v>519</v>
      </c>
      <c r="F765" s="47" t="s">
        <v>520</v>
      </c>
      <c r="G765" s="47" t="s">
        <v>521</v>
      </c>
      <c r="H765" s="64" t="s">
        <v>592</v>
      </c>
      <c r="I765" s="44"/>
      <c r="J765" s="44"/>
      <c r="K765" s="44"/>
      <c r="L765" s="44"/>
    </row>
    <row r="766" spans="2:16" s="68" customFormat="1" ht="13.8">
      <c r="C766" s="102" t="s">
        <v>8</v>
      </c>
      <c r="D766" s="103"/>
      <c r="E766" s="20"/>
      <c r="F766" s="20"/>
      <c r="G766" s="20"/>
      <c r="H766" s="85">
        <f>$D$56-(E766+F766+G766)</f>
        <v>0</v>
      </c>
      <c r="I766" s="44"/>
      <c r="J766" s="44"/>
      <c r="K766" s="44"/>
      <c r="L766" s="44"/>
      <c r="M766" s="44"/>
      <c r="N766" s="44"/>
      <c r="O766" s="44"/>
      <c r="P766" s="44"/>
    </row>
    <row r="767" spans="2:16" s="68" customFormat="1" ht="17.55" customHeight="1">
      <c r="C767" s="102" t="s">
        <v>454</v>
      </c>
      <c r="D767" s="103"/>
      <c r="E767" s="20"/>
      <c r="F767" s="20"/>
      <c r="G767" s="20"/>
      <c r="H767" s="85">
        <f>$D$57-(E767+F767+G767)</f>
        <v>0</v>
      </c>
      <c r="I767" s="44"/>
      <c r="J767" s="44"/>
      <c r="K767" s="44"/>
      <c r="L767" s="44"/>
      <c r="M767" s="44"/>
      <c r="N767" s="44"/>
      <c r="O767" s="44"/>
      <c r="P767" s="44"/>
    </row>
    <row r="768" spans="2:16" s="68" customFormat="1" ht="13.8">
      <c r="C768" s="104" t="s">
        <v>455</v>
      </c>
      <c r="D768" s="105"/>
      <c r="E768" s="20"/>
      <c r="F768" s="20"/>
      <c r="G768" s="20"/>
      <c r="H768" s="85">
        <f>$D$58-(E768+F768+G768)</f>
        <v>0</v>
      </c>
      <c r="I768" s="44"/>
      <c r="J768" s="44"/>
      <c r="K768" s="44"/>
      <c r="L768" s="44"/>
      <c r="M768" s="44"/>
      <c r="N768" s="44"/>
      <c r="O768" s="44"/>
      <c r="P768" s="44"/>
    </row>
    <row r="769" spans="2:16" s="68" customFormat="1" ht="13.8">
      <c r="C769" s="104" t="s">
        <v>456</v>
      </c>
      <c r="D769" s="105"/>
      <c r="E769" s="20"/>
      <c r="F769" s="20"/>
      <c r="G769" s="20"/>
      <c r="H769" s="85">
        <f>$D$59-(E769+F769+G769)</f>
        <v>0</v>
      </c>
      <c r="I769" s="44"/>
      <c r="J769" s="44"/>
      <c r="K769" s="44"/>
      <c r="L769" s="44"/>
      <c r="M769" s="44"/>
      <c r="N769" s="44"/>
      <c r="O769" s="44"/>
      <c r="P769" s="44"/>
    </row>
    <row r="770" spans="2:16" s="68" customFormat="1" ht="13.8">
      <c r="C770" s="102" t="s">
        <v>9</v>
      </c>
      <c r="D770" s="103"/>
      <c r="E770" s="20"/>
      <c r="F770" s="20"/>
      <c r="G770" s="20"/>
      <c r="H770" s="85">
        <f>$D$60-(E770+F770+G770)</f>
        <v>0</v>
      </c>
      <c r="I770" s="44"/>
      <c r="J770" s="44"/>
      <c r="K770" s="44"/>
      <c r="L770" s="44"/>
      <c r="M770" s="44"/>
      <c r="N770" s="44"/>
      <c r="O770" s="44"/>
      <c r="P770" s="44"/>
    </row>
    <row r="771" spans="2:16" s="68" customFormat="1" ht="13.8">
      <c r="C771" s="102" t="s">
        <v>555</v>
      </c>
      <c r="D771" s="103"/>
      <c r="E771" s="20"/>
      <c r="F771" s="20"/>
      <c r="G771" s="20"/>
      <c r="H771" s="85">
        <f>$D$61-(E771+F771+G771)</f>
        <v>0</v>
      </c>
      <c r="I771" s="44"/>
      <c r="J771" s="44"/>
      <c r="K771" s="44"/>
      <c r="L771" s="44"/>
      <c r="M771" s="44"/>
      <c r="N771" s="44"/>
      <c r="O771" s="44"/>
      <c r="P771" s="44"/>
    </row>
    <row r="772" spans="2:16" s="68" customFormat="1" ht="13.8">
      <c r="C772" s="102" t="s">
        <v>11</v>
      </c>
      <c r="D772" s="103"/>
      <c r="E772" s="20"/>
      <c r="F772" s="20"/>
      <c r="G772" s="20"/>
      <c r="H772" s="85">
        <f>$D$62-(E772+F772+G772)</f>
        <v>0</v>
      </c>
      <c r="I772" s="44"/>
      <c r="J772" s="44"/>
      <c r="K772" s="44"/>
      <c r="L772" s="44"/>
      <c r="M772" s="44"/>
      <c r="N772" s="44"/>
      <c r="O772" s="44"/>
      <c r="P772" s="44"/>
    </row>
    <row r="773" spans="2:16" s="68" customFormat="1" ht="13.8">
      <c r="C773" s="24"/>
      <c r="D773" s="24"/>
      <c r="E773" s="25"/>
      <c r="F773" s="25"/>
      <c r="G773" s="25"/>
    </row>
    <row r="774" spans="2:16" s="68" customFormat="1" ht="13.8">
      <c r="C774" s="24"/>
      <c r="D774" s="24"/>
      <c r="E774" s="25"/>
      <c r="F774" s="25"/>
      <c r="G774" s="25"/>
    </row>
    <row r="775" spans="2:16">
      <c r="B775" s="45" t="s">
        <v>418</v>
      </c>
      <c r="C775" s="1" t="s">
        <v>332</v>
      </c>
      <c r="D775" s="1"/>
    </row>
    <row r="776" spans="2:16" s="68" customFormat="1" ht="13.8">
      <c r="C776" s="11" t="s">
        <v>530</v>
      </c>
      <c r="D776" s="11"/>
    </row>
    <row r="777" spans="2:16" s="68" customFormat="1" ht="52.5" customHeight="1">
      <c r="C777" s="115"/>
      <c r="D777" s="116"/>
      <c r="E777" s="47" t="s">
        <v>36</v>
      </c>
      <c r="F777" s="47" t="s">
        <v>37</v>
      </c>
      <c r="G777" s="47" t="s">
        <v>38</v>
      </c>
      <c r="H777" s="47" t="s">
        <v>39</v>
      </c>
      <c r="I777" s="47" t="s">
        <v>40</v>
      </c>
      <c r="J777" s="47" t="s">
        <v>41</v>
      </c>
      <c r="K777" s="47" t="s">
        <v>42</v>
      </c>
      <c r="L777" s="64" t="s">
        <v>592</v>
      </c>
    </row>
    <row r="778" spans="2:16" s="68" customFormat="1" ht="13.8">
      <c r="C778" s="102" t="s">
        <v>8</v>
      </c>
      <c r="D778" s="103"/>
      <c r="E778" s="20"/>
      <c r="F778" s="20"/>
      <c r="G778" s="20"/>
      <c r="H778" s="20"/>
      <c r="I778" s="20"/>
      <c r="J778" s="20"/>
      <c r="K778" s="20"/>
      <c r="L778" s="85">
        <f>$D$56-(E778+F778+G778+H778+I778+J778+K778)</f>
        <v>0</v>
      </c>
      <c r="M778" s="44"/>
      <c r="N778" s="44"/>
      <c r="O778" s="44"/>
    </row>
    <row r="779" spans="2:16" s="68" customFormat="1" ht="17.55" customHeight="1">
      <c r="C779" s="102" t="s">
        <v>454</v>
      </c>
      <c r="D779" s="103"/>
      <c r="E779" s="20"/>
      <c r="F779" s="20"/>
      <c r="G779" s="20"/>
      <c r="H779" s="20"/>
      <c r="I779" s="20"/>
      <c r="J779" s="20"/>
      <c r="K779" s="20"/>
      <c r="L779" s="85">
        <f>$D$57-(E779+F779+G779+H779+I779+J779+K779)</f>
        <v>0</v>
      </c>
      <c r="M779" s="44"/>
      <c r="N779" s="44"/>
      <c r="O779" s="44"/>
    </row>
    <row r="780" spans="2:16" s="68" customFormat="1" ht="13.8">
      <c r="C780" s="104" t="s">
        <v>455</v>
      </c>
      <c r="D780" s="105"/>
      <c r="E780" s="20"/>
      <c r="F780" s="20"/>
      <c r="G780" s="20"/>
      <c r="H780" s="20"/>
      <c r="I780" s="20"/>
      <c r="J780" s="20"/>
      <c r="K780" s="20"/>
      <c r="L780" s="85">
        <f>$D$58-(E780+F780+G780+H780+I780+J780+K780)</f>
        <v>0</v>
      </c>
      <c r="M780" s="44"/>
      <c r="N780" s="44"/>
      <c r="O780" s="44"/>
    </row>
    <row r="781" spans="2:16" s="68" customFormat="1" ht="13.8">
      <c r="C781" s="104" t="s">
        <v>456</v>
      </c>
      <c r="D781" s="105"/>
      <c r="E781" s="20"/>
      <c r="F781" s="20"/>
      <c r="G781" s="20"/>
      <c r="H781" s="20"/>
      <c r="I781" s="20"/>
      <c r="J781" s="20"/>
      <c r="K781" s="20"/>
      <c r="L781" s="85">
        <f>$D$59-(E781+F781+G781+H781+I781+J781+K781)</f>
        <v>0</v>
      </c>
      <c r="M781" s="44"/>
      <c r="N781" s="44"/>
      <c r="O781" s="44"/>
    </row>
    <row r="782" spans="2:16" s="68" customFormat="1" ht="13.8">
      <c r="C782" s="102" t="s">
        <v>9</v>
      </c>
      <c r="D782" s="103"/>
      <c r="E782" s="20"/>
      <c r="F782" s="20"/>
      <c r="G782" s="20"/>
      <c r="H782" s="20"/>
      <c r="I782" s="20"/>
      <c r="J782" s="20"/>
      <c r="K782" s="20"/>
      <c r="L782" s="85">
        <f>$D$60-(E782+F782+G782+H782+I782+J782+K782)</f>
        <v>0</v>
      </c>
      <c r="M782" s="44"/>
      <c r="N782" s="44"/>
      <c r="O782" s="44"/>
    </row>
    <row r="783" spans="2:16" s="68" customFormat="1" ht="13.8">
      <c r="C783" s="102" t="s">
        <v>555</v>
      </c>
      <c r="D783" s="103"/>
      <c r="E783" s="20"/>
      <c r="F783" s="20"/>
      <c r="G783" s="20"/>
      <c r="H783" s="20"/>
      <c r="I783" s="20"/>
      <c r="J783" s="20"/>
      <c r="K783" s="20"/>
      <c r="L783" s="85">
        <f>$D$61-(E783+F783+G783+H783+I783+J783+K783)</f>
        <v>0</v>
      </c>
      <c r="M783" s="44"/>
      <c r="N783" s="44"/>
      <c r="O783" s="44"/>
    </row>
    <row r="784" spans="2:16" s="68" customFormat="1" ht="13.8">
      <c r="C784" s="102" t="s">
        <v>11</v>
      </c>
      <c r="D784" s="103"/>
      <c r="E784" s="20"/>
      <c r="F784" s="20"/>
      <c r="G784" s="20"/>
      <c r="H784" s="20"/>
      <c r="I784" s="20"/>
      <c r="J784" s="20"/>
      <c r="K784" s="20"/>
      <c r="L784" s="85">
        <f>$D$62-(E784+F784+G784+H784+I784+J784+K784)</f>
        <v>0</v>
      </c>
      <c r="M784" s="44"/>
      <c r="N784" s="44"/>
      <c r="O784" s="44"/>
    </row>
    <row r="785" spans="2:12" s="68" customFormat="1" ht="13.8">
      <c r="C785" s="36"/>
      <c r="D785" s="35"/>
      <c r="E785" s="34"/>
      <c r="F785" s="34"/>
      <c r="G785" s="34"/>
      <c r="H785" s="34"/>
      <c r="I785" s="32"/>
      <c r="J785" s="34"/>
      <c r="K785" s="34"/>
      <c r="L785" s="34"/>
    </row>
    <row r="786" spans="2:12" s="68" customFormat="1" ht="13.8">
      <c r="C786" s="18" t="s">
        <v>445</v>
      </c>
      <c r="D786" s="18"/>
      <c r="E786" s="111"/>
      <c r="F786" s="111"/>
      <c r="G786" s="111"/>
    </row>
    <row r="787" spans="2:12" s="68" customFormat="1" ht="13.8">
      <c r="D787" s="36"/>
    </row>
    <row r="788" spans="2:12" s="68" customFormat="1" ht="13.8">
      <c r="D788" s="36"/>
    </row>
    <row r="789" spans="2:12">
      <c r="B789" s="45" t="s">
        <v>419</v>
      </c>
      <c r="C789" s="1" t="s">
        <v>549</v>
      </c>
      <c r="D789" s="1"/>
    </row>
    <row r="790" spans="2:12" s="68" customFormat="1" ht="40.049999999999997" customHeight="1">
      <c r="C790" s="117" t="s">
        <v>550</v>
      </c>
      <c r="D790" s="117"/>
      <c r="E790" s="117"/>
      <c r="F790" s="117"/>
      <c r="G790" s="117"/>
      <c r="H790" s="117"/>
      <c r="I790" s="117"/>
      <c r="J790" s="117"/>
      <c r="K790" s="117"/>
      <c r="L790" s="117"/>
    </row>
    <row r="791" spans="2:12" s="68" customFormat="1" ht="13.8">
      <c r="C791" s="14" t="s">
        <v>312</v>
      </c>
      <c r="D791" s="51"/>
    </row>
    <row r="792" spans="2:12" s="68" customFormat="1" ht="13.8">
      <c r="C792" s="57" t="s">
        <v>465</v>
      </c>
      <c r="D792" s="51"/>
    </row>
    <row r="793" spans="2:12" s="68" customFormat="1" ht="13.8">
      <c r="C793" s="56" t="s">
        <v>347</v>
      </c>
      <c r="D793" s="51"/>
    </row>
    <row r="794" spans="2:12" s="68" customFormat="1" ht="13.8">
      <c r="C794" s="56" t="s">
        <v>466</v>
      </c>
      <c r="D794" s="51"/>
    </row>
    <row r="795" spans="2:12" s="68" customFormat="1" ht="13.8">
      <c r="C795" s="14" t="s">
        <v>313</v>
      </c>
      <c r="D795" s="51"/>
    </row>
    <row r="796" spans="2:12" s="68" customFormat="1" ht="13.8">
      <c r="C796" s="58" t="s">
        <v>573</v>
      </c>
      <c r="D796" s="51"/>
    </row>
    <row r="797" spans="2:12" s="68" customFormat="1" ht="13.8">
      <c r="C797" s="14" t="s">
        <v>314</v>
      </c>
      <c r="D797" s="51"/>
    </row>
    <row r="798" spans="2:12" s="68" customFormat="1" ht="13.8">
      <c r="C798" s="72"/>
      <c r="D798" s="72"/>
    </row>
    <row r="799" spans="2:12" s="68" customFormat="1" ht="13.8"/>
    <row r="800" spans="2:12">
      <c r="B800" s="45" t="s">
        <v>420</v>
      </c>
      <c r="C800" s="1" t="s">
        <v>351</v>
      </c>
      <c r="D800" s="1"/>
    </row>
    <row r="801" spans="2:15">
      <c r="C801" s="49" t="s">
        <v>503</v>
      </c>
      <c r="D801" s="1"/>
    </row>
    <row r="802" spans="2:15" s="68" customFormat="1" ht="13.8">
      <c r="C802" s="11" t="s">
        <v>530</v>
      </c>
      <c r="D802" s="11"/>
    </row>
    <row r="803" spans="2:15" s="68" customFormat="1" ht="30.6">
      <c r="C803" s="106"/>
      <c r="D803" s="107"/>
      <c r="E803" s="47" t="s">
        <v>31</v>
      </c>
      <c r="F803" s="47" t="s">
        <v>32</v>
      </c>
      <c r="G803" s="64" t="s">
        <v>592</v>
      </c>
      <c r="H803" s="44"/>
      <c r="I803" s="44"/>
      <c r="J803" s="44"/>
      <c r="K803" s="44"/>
    </row>
    <row r="804" spans="2:15" s="68" customFormat="1" ht="13.8">
      <c r="C804" s="102" t="s">
        <v>8</v>
      </c>
      <c r="D804" s="103"/>
      <c r="E804" s="20"/>
      <c r="F804" s="20"/>
      <c r="G804" s="85">
        <f>$D$56-(E804+F804)</f>
        <v>0</v>
      </c>
      <c r="H804" s="44"/>
      <c r="I804" s="44"/>
      <c r="J804" s="44"/>
      <c r="K804" s="44"/>
      <c r="L804" s="44"/>
      <c r="M804" s="44"/>
      <c r="N804" s="44"/>
      <c r="O804" s="44"/>
    </row>
    <row r="805" spans="2:15" s="68" customFormat="1" ht="17.55" customHeight="1">
      <c r="C805" s="102" t="s">
        <v>454</v>
      </c>
      <c r="D805" s="103"/>
      <c r="E805" s="20"/>
      <c r="F805" s="20"/>
      <c r="G805" s="85">
        <f>$D$57-(E805+F805)</f>
        <v>0</v>
      </c>
      <c r="H805" s="44"/>
      <c r="I805" s="44"/>
      <c r="J805" s="44"/>
      <c r="K805" s="44"/>
      <c r="L805" s="44"/>
      <c r="M805" s="44"/>
      <c r="N805" s="44"/>
      <c r="O805" s="44"/>
    </row>
    <row r="806" spans="2:15" s="68" customFormat="1" ht="13.8">
      <c r="C806" s="104" t="s">
        <v>455</v>
      </c>
      <c r="D806" s="105"/>
      <c r="E806" s="20"/>
      <c r="F806" s="20"/>
      <c r="G806" s="85">
        <f>$D$58-(E806+F806)</f>
        <v>0</v>
      </c>
      <c r="H806" s="44"/>
      <c r="I806" s="44"/>
      <c r="J806" s="44"/>
      <c r="K806" s="44"/>
      <c r="L806" s="44"/>
      <c r="M806" s="44"/>
      <c r="N806" s="44"/>
      <c r="O806" s="44"/>
    </row>
    <row r="807" spans="2:15" s="68" customFormat="1" ht="13.8">
      <c r="C807" s="104" t="s">
        <v>456</v>
      </c>
      <c r="D807" s="105"/>
      <c r="E807" s="20"/>
      <c r="F807" s="20"/>
      <c r="G807" s="85">
        <f>$D$59-(E807+F807)</f>
        <v>0</v>
      </c>
      <c r="H807" s="44"/>
      <c r="I807" s="44"/>
      <c r="J807" s="44"/>
      <c r="K807" s="44"/>
      <c r="L807" s="44"/>
      <c r="M807" s="44"/>
      <c r="N807" s="44"/>
      <c r="O807" s="44"/>
    </row>
    <row r="808" spans="2:15" s="68" customFormat="1" ht="13.8">
      <c r="C808" s="102" t="s">
        <v>9</v>
      </c>
      <c r="D808" s="103"/>
      <c r="E808" s="20"/>
      <c r="F808" s="20"/>
      <c r="G808" s="85">
        <f>$D$60-(E808+F808)</f>
        <v>0</v>
      </c>
      <c r="H808" s="44"/>
      <c r="I808" s="44"/>
      <c r="J808" s="44"/>
      <c r="K808" s="44"/>
      <c r="L808" s="44"/>
      <c r="M808" s="44"/>
      <c r="N808" s="44"/>
      <c r="O808" s="44"/>
    </row>
    <row r="809" spans="2:15" s="68" customFormat="1" ht="13.8">
      <c r="C809" s="102" t="s">
        <v>555</v>
      </c>
      <c r="D809" s="103"/>
      <c r="E809" s="20"/>
      <c r="F809" s="20"/>
      <c r="G809" s="85">
        <f>$D$61-(E809+F809)</f>
        <v>0</v>
      </c>
      <c r="H809" s="44"/>
      <c r="I809" s="44"/>
      <c r="J809" s="44"/>
      <c r="K809" s="44"/>
      <c r="L809" s="44"/>
      <c r="M809" s="44"/>
      <c r="N809" s="44"/>
      <c r="O809" s="44"/>
    </row>
    <row r="810" spans="2:15" s="68" customFormat="1" ht="13.8">
      <c r="C810" s="102" t="s">
        <v>11</v>
      </c>
      <c r="D810" s="103"/>
      <c r="E810" s="20"/>
      <c r="F810" s="20"/>
      <c r="G810" s="85">
        <f>$D$62-(E810+F810)</f>
        <v>0</v>
      </c>
      <c r="H810" s="44"/>
      <c r="I810" s="44"/>
      <c r="J810" s="44"/>
      <c r="K810" s="44"/>
      <c r="L810" s="44"/>
      <c r="M810" s="44"/>
      <c r="N810" s="44"/>
      <c r="O810" s="44"/>
    </row>
    <row r="811" spans="2:15" s="68" customFormat="1" ht="13.8">
      <c r="C811" s="24"/>
      <c r="D811" s="24"/>
      <c r="E811" s="25"/>
      <c r="F811" s="25"/>
      <c r="G811" s="25"/>
      <c r="H811" s="44"/>
      <c r="I811" s="44"/>
      <c r="J811" s="44"/>
      <c r="K811" s="44"/>
    </row>
    <row r="812" spans="2:15" s="68" customFormat="1" ht="13.8">
      <c r="C812" s="24"/>
      <c r="D812" s="24"/>
      <c r="E812" s="25"/>
      <c r="F812" s="25"/>
      <c r="G812" s="25"/>
    </row>
    <row r="813" spans="2:15">
      <c r="B813" s="45" t="s">
        <v>421</v>
      </c>
      <c r="C813" s="1" t="s">
        <v>600</v>
      </c>
      <c r="D813" s="1"/>
    </row>
    <row r="814" spans="2:15" s="68" customFormat="1" ht="13.8">
      <c r="B814" s="92"/>
      <c r="C814" s="11" t="s">
        <v>43</v>
      </c>
      <c r="D814" s="11"/>
    </row>
    <row r="815" spans="2:15" s="68" customFormat="1" ht="13.8">
      <c r="B815" s="92"/>
      <c r="C815" s="11" t="s">
        <v>530</v>
      </c>
      <c r="D815" s="11"/>
      <c r="H815" s="44"/>
      <c r="I815" s="44"/>
      <c r="J815" s="44"/>
      <c r="K815" s="44"/>
    </row>
    <row r="816" spans="2:15" s="68" customFormat="1" ht="30.6">
      <c r="B816" s="92"/>
      <c r="C816" s="118"/>
      <c r="D816" s="119"/>
      <c r="E816" s="47" t="s">
        <v>31</v>
      </c>
      <c r="F816" s="48" t="s">
        <v>651</v>
      </c>
      <c r="G816" s="64" t="s">
        <v>592</v>
      </c>
      <c r="H816" s="44"/>
      <c r="I816" s="44"/>
      <c r="J816" s="44"/>
      <c r="K816" s="44"/>
    </row>
    <row r="817" spans="2:15" s="68" customFormat="1" ht="13.8">
      <c r="B817" s="92"/>
      <c r="C817" s="102" t="s">
        <v>8</v>
      </c>
      <c r="D817" s="103"/>
      <c r="E817" s="20"/>
      <c r="F817" s="20"/>
      <c r="G817" s="85">
        <f>$D$56-(E817+F817)</f>
        <v>0</v>
      </c>
      <c r="H817" s="44"/>
      <c r="I817" s="44"/>
      <c r="J817" s="44"/>
      <c r="K817" s="44"/>
      <c r="L817" s="44"/>
      <c r="M817" s="44"/>
      <c r="N817" s="44"/>
      <c r="O817" s="44"/>
    </row>
    <row r="818" spans="2:15" s="68" customFormat="1" ht="17.55" customHeight="1">
      <c r="C818" s="102" t="s">
        <v>454</v>
      </c>
      <c r="D818" s="103"/>
      <c r="E818" s="20"/>
      <c r="F818" s="20"/>
      <c r="G818" s="85">
        <f>$D$57-(E818+F818)</f>
        <v>0</v>
      </c>
      <c r="H818" s="44"/>
      <c r="I818" s="44"/>
      <c r="J818" s="44"/>
      <c r="K818" s="44"/>
      <c r="L818" s="44"/>
      <c r="M818" s="44"/>
      <c r="N818" s="44"/>
      <c r="O818" s="44"/>
    </row>
    <row r="819" spans="2:15" s="68" customFormat="1" ht="13.8">
      <c r="C819" s="104" t="s">
        <v>455</v>
      </c>
      <c r="D819" s="105"/>
      <c r="E819" s="20"/>
      <c r="F819" s="20"/>
      <c r="G819" s="85">
        <f>$D$58-(E819+F819)</f>
        <v>0</v>
      </c>
      <c r="H819" s="44"/>
      <c r="I819" s="44"/>
      <c r="J819" s="44"/>
      <c r="K819" s="44"/>
      <c r="L819" s="44"/>
      <c r="M819" s="44"/>
      <c r="N819" s="44"/>
      <c r="O819" s="44"/>
    </row>
    <row r="820" spans="2:15" s="68" customFormat="1" ht="13.8">
      <c r="C820" s="104" t="s">
        <v>456</v>
      </c>
      <c r="D820" s="105"/>
      <c r="E820" s="20"/>
      <c r="F820" s="20"/>
      <c r="G820" s="85">
        <f>$D$59-(E820+F820)</f>
        <v>0</v>
      </c>
      <c r="H820" s="44"/>
      <c r="I820" s="44"/>
      <c r="J820" s="44"/>
      <c r="K820" s="44"/>
      <c r="L820" s="44"/>
      <c r="M820" s="44"/>
      <c r="N820" s="44"/>
      <c r="O820" s="44"/>
    </row>
    <row r="821" spans="2:15" s="68" customFormat="1" ht="13.8">
      <c r="C821" s="102" t="s">
        <v>9</v>
      </c>
      <c r="D821" s="103"/>
      <c r="E821" s="20"/>
      <c r="F821" s="20"/>
      <c r="G821" s="85">
        <f>$D$60-(E821+F821)</f>
        <v>0</v>
      </c>
      <c r="H821" s="44"/>
      <c r="I821" s="44"/>
      <c r="J821" s="44"/>
      <c r="K821" s="44"/>
      <c r="L821" s="44"/>
      <c r="M821" s="44"/>
      <c r="N821" s="44"/>
      <c r="O821" s="44"/>
    </row>
    <row r="822" spans="2:15" s="68" customFormat="1" ht="13.8">
      <c r="C822" s="102" t="s">
        <v>555</v>
      </c>
      <c r="D822" s="103"/>
      <c r="E822" s="20"/>
      <c r="F822" s="20"/>
      <c r="G822" s="85">
        <f>$D$61-(E822+F822)</f>
        <v>0</v>
      </c>
      <c r="H822" s="44"/>
      <c r="I822" s="44"/>
      <c r="J822" s="44"/>
      <c r="K822" s="44"/>
      <c r="L822" s="44"/>
      <c r="M822" s="44"/>
      <c r="N822" s="44"/>
      <c r="O822" s="44"/>
    </row>
    <row r="823" spans="2:15" s="68" customFormat="1" ht="13.8">
      <c r="C823" s="102" t="s">
        <v>11</v>
      </c>
      <c r="D823" s="103"/>
      <c r="E823" s="20"/>
      <c r="F823" s="20"/>
      <c r="G823" s="85">
        <f>$D$62-(E823+F823)</f>
        <v>0</v>
      </c>
      <c r="H823" s="44"/>
      <c r="I823" s="44"/>
      <c r="J823" s="44"/>
      <c r="K823" s="44"/>
      <c r="L823" s="44"/>
      <c r="M823" s="44"/>
      <c r="N823" s="44"/>
      <c r="O823" s="44"/>
    </row>
    <row r="824" spans="2:15" s="68" customFormat="1" ht="13.8">
      <c r="C824" s="24"/>
      <c r="D824" s="24"/>
      <c r="E824" s="42"/>
      <c r="F824" s="42"/>
      <c r="G824" s="42"/>
    </row>
    <row r="825" spans="2:15" s="68" customFormat="1" ht="13.8">
      <c r="C825" s="24"/>
      <c r="D825" s="24"/>
      <c r="E825" s="25"/>
      <c r="F825" s="25"/>
      <c r="G825" s="25"/>
    </row>
    <row r="826" spans="2:15">
      <c r="B826" s="94" t="s">
        <v>422</v>
      </c>
      <c r="C826" s="4" t="s">
        <v>652</v>
      </c>
      <c r="D826" s="1"/>
    </row>
    <row r="827" spans="2:15" s="68" customFormat="1" ht="13.8">
      <c r="B827" s="92"/>
      <c r="C827" s="95" t="s">
        <v>653</v>
      </c>
      <c r="D827" s="11"/>
    </row>
    <row r="828" spans="2:15" s="68" customFormat="1" ht="40.799999999999997">
      <c r="B828" s="92"/>
      <c r="C828" s="108"/>
      <c r="D828" s="109"/>
      <c r="E828" s="47" t="s">
        <v>311</v>
      </c>
      <c r="F828" s="47" t="s">
        <v>310</v>
      </c>
      <c r="G828" s="47" t="s">
        <v>309</v>
      </c>
      <c r="H828" s="47" t="s">
        <v>308</v>
      </c>
      <c r="I828" s="47" t="s">
        <v>306</v>
      </c>
      <c r="J828" s="47" t="s">
        <v>305</v>
      </c>
      <c r="K828" s="47" t="s">
        <v>307</v>
      </c>
      <c r="L828" s="47" t="s">
        <v>346</v>
      </c>
      <c r="M828" s="64" t="s">
        <v>592</v>
      </c>
    </row>
    <row r="829" spans="2:15" s="68" customFormat="1" ht="13.8">
      <c r="C829" s="102" t="s">
        <v>8</v>
      </c>
      <c r="D829" s="103"/>
      <c r="E829" s="20"/>
      <c r="F829" s="20"/>
      <c r="G829" s="20"/>
      <c r="H829" s="20"/>
      <c r="I829" s="20"/>
      <c r="J829" s="20"/>
      <c r="K829" s="20"/>
      <c r="L829" s="20"/>
      <c r="M829" s="63">
        <f t="shared" ref="M829:M835" si="13">(E89+F89)-SUM(E829:L829)</f>
        <v>0</v>
      </c>
      <c r="N829" s="44"/>
      <c r="O829" s="44"/>
    </row>
    <row r="830" spans="2:15" s="68" customFormat="1" ht="17.55" customHeight="1">
      <c r="C830" s="102" t="s">
        <v>454</v>
      </c>
      <c r="D830" s="103"/>
      <c r="E830" s="20"/>
      <c r="F830" s="20"/>
      <c r="G830" s="20"/>
      <c r="H830" s="20"/>
      <c r="I830" s="20"/>
      <c r="J830" s="20"/>
      <c r="K830" s="20"/>
      <c r="L830" s="20"/>
      <c r="M830" s="63">
        <f t="shared" si="13"/>
        <v>0</v>
      </c>
      <c r="N830" s="44"/>
      <c r="O830" s="44"/>
    </row>
    <row r="831" spans="2:15" s="68" customFormat="1" ht="13.8">
      <c r="C831" s="104" t="s">
        <v>455</v>
      </c>
      <c r="D831" s="105"/>
      <c r="E831" s="20"/>
      <c r="F831" s="20"/>
      <c r="G831" s="20"/>
      <c r="H831" s="20"/>
      <c r="I831" s="20"/>
      <c r="J831" s="20"/>
      <c r="K831" s="20"/>
      <c r="L831" s="20"/>
      <c r="M831" s="63">
        <f t="shared" si="13"/>
        <v>0</v>
      </c>
      <c r="N831" s="44"/>
      <c r="O831" s="44"/>
    </row>
    <row r="832" spans="2:15" s="68" customFormat="1" ht="13.8">
      <c r="C832" s="104" t="s">
        <v>456</v>
      </c>
      <c r="D832" s="105"/>
      <c r="E832" s="20"/>
      <c r="F832" s="20"/>
      <c r="G832" s="20"/>
      <c r="H832" s="20"/>
      <c r="I832" s="20"/>
      <c r="J832" s="20"/>
      <c r="K832" s="20"/>
      <c r="L832" s="20"/>
      <c r="M832" s="63">
        <f t="shared" si="13"/>
        <v>0</v>
      </c>
      <c r="N832" s="44"/>
      <c r="O832" s="44"/>
    </row>
    <row r="833" spans="2:15" s="68" customFormat="1" ht="13.8">
      <c r="C833" s="102" t="s">
        <v>9</v>
      </c>
      <c r="D833" s="103"/>
      <c r="E833" s="20"/>
      <c r="F833" s="20"/>
      <c r="G833" s="20"/>
      <c r="H833" s="20"/>
      <c r="I833" s="20"/>
      <c r="J833" s="20"/>
      <c r="K833" s="20"/>
      <c r="L833" s="20"/>
      <c r="M833" s="63">
        <f t="shared" si="13"/>
        <v>0</v>
      </c>
      <c r="N833" s="44"/>
      <c r="O833" s="44"/>
    </row>
    <row r="834" spans="2:15" s="68" customFormat="1" ht="13.8">
      <c r="C834" s="102" t="s">
        <v>555</v>
      </c>
      <c r="D834" s="103"/>
      <c r="E834" s="20"/>
      <c r="F834" s="20"/>
      <c r="G834" s="20"/>
      <c r="H834" s="20"/>
      <c r="I834" s="20"/>
      <c r="J834" s="20"/>
      <c r="K834" s="20"/>
      <c r="L834" s="20"/>
      <c r="M834" s="63">
        <f t="shared" si="13"/>
        <v>0</v>
      </c>
      <c r="N834" s="44"/>
      <c r="O834" s="44"/>
    </row>
    <row r="835" spans="2:15" s="68" customFormat="1" ht="13.8">
      <c r="C835" s="102" t="s">
        <v>11</v>
      </c>
      <c r="D835" s="103"/>
      <c r="E835" s="20"/>
      <c r="F835" s="20"/>
      <c r="G835" s="20"/>
      <c r="H835" s="20"/>
      <c r="I835" s="20"/>
      <c r="J835" s="20"/>
      <c r="K835" s="20"/>
      <c r="L835" s="20"/>
      <c r="M835" s="63">
        <f t="shared" si="13"/>
        <v>0</v>
      </c>
      <c r="N835" s="44"/>
      <c r="O835" s="44"/>
    </row>
    <row r="836" spans="2:15" s="68" customFormat="1" ht="13.8">
      <c r="C836" s="11"/>
      <c r="D836" s="11"/>
    </row>
    <row r="837" spans="2:15" s="68" customFormat="1" ht="13.8">
      <c r="C837" s="24"/>
      <c r="D837" s="24"/>
      <c r="E837" s="25"/>
      <c r="F837" s="25"/>
      <c r="G837" s="25"/>
    </row>
    <row r="838" spans="2:15">
      <c r="B838" s="45" t="s">
        <v>423</v>
      </c>
      <c r="C838" s="1" t="s">
        <v>601</v>
      </c>
      <c r="D838" s="1"/>
      <c r="H838" s="97"/>
      <c r="I838" s="97"/>
    </row>
    <row r="839" spans="2:15" s="68" customFormat="1" ht="13.8">
      <c r="C839" s="11" t="s">
        <v>537</v>
      </c>
      <c r="D839" s="11"/>
    </row>
    <row r="840" spans="2:15" s="68" customFormat="1" ht="30.6">
      <c r="C840" s="106"/>
      <c r="D840" s="107"/>
      <c r="E840" s="47" t="s">
        <v>31</v>
      </c>
      <c r="F840" s="47" t="s">
        <v>32</v>
      </c>
      <c r="G840" s="64" t="s">
        <v>592</v>
      </c>
      <c r="H840" s="44"/>
      <c r="I840" s="44"/>
      <c r="J840" s="44"/>
      <c r="K840" s="44"/>
    </row>
    <row r="841" spans="2:15" s="68" customFormat="1" ht="13.8">
      <c r="C841" s="102" t="s">
        <v>8</v>
      </c>
      <c r="D841" s="103"/>
      <c r="E841" s="20"/>
      <c r="F841" s="20"/>
      <c r="G841" s="85">
        <f>SUM($I$114:$N$114,$I$140:$N$140,$I$166:$N$166)-SUM(E841:F841)</f>
        <v>0</v>
      </c>
      <c r="H841" s="44"/>
      <c r="I841" s="44"/>
      <c r="J841" s="44"/>
      <c r="K841" s="44"/>
      <c r="L841" s="44"/>
      <c r="M841" s="44"/>
      <c r="N841" s="44"/>
      <c r="O841" s="44"/>
    </row>
    <row r="842" spans="2:15" s="68" customFormat="1" ht="17.55" customHeight="1">
      <c r="C842" s="102" t="s">
        <v>454</v>
      </c>
      <c r="D842" s="103"/>
      <c r="E842" s="20"/>
      <c r="F842" s="20"/>
      <c r="G842" s="85">
        <f>SUM($I$115:$N$115,$I$141:$N$141,$I$167:$N$167)-SUM(E842:F842)</f>
        <v>0</v>
      </c>
      <c r="H842" s="44"/>
      <c r="I842" s="44"/>
      <c r="J842" s="44"/>
      <c r="K842" s="44"/>
      <c r="L842" s="44"/>
      <c r="M842" s="44"/>
      <c r="N842" s="44"/>
      <c r="O842" s="44"/>
    </row>
    <row r="843" spans="2:15" s="68" customFormat="1" ht="13.8">
      <c r="C843" s="104" t="s">
        <v>455</v>
      </c>
      <c r="D843" s="105"/>
      <c r="E843" s="20"/>
      <c r="F843" s="20"/>
      <c r="G843" s="85">
        <f>SUM($I$116:$N$116,$I$142:$N$142,$I$168:$N$168)-SUM(E843:F843)</f>
        <v>0</v>
      </c>
      <c r="H843" s="44"/>
      <c r="I843" s="44"/>
      <c r="J843" s="44"/>
      <c r="K843" s="44"/>
      <c r="L843" s="44"/>
      <c r="M843" s="44"/>
      <c r="N843" s="44"/>
      <c r="O843" s="44"/>
    </row>
    <row r="844" spans="2:15" s="68" customFormat="1" ht="13.8">
      <c r="C844" s="104" t="s">
        <v>456</v>
      </c>
      <c r="D844" s="105"/>
      <c r="E844" s="20"/>
      <c r="F844" s="20"/>
      <c r="G844" s="85">
        <f>SUM($I$117:$N$117,$I$143:$N$143,$I$169:$N$169)-SUM(E844:F844)</f>
        <v>0</v>
      </c>
      <c r="H844" s="44"/>
      <c r="I844" s="44"/>
      <c r="J844" s="44"/>
      <c r="K844" s="44"/>
      <c r="L844" s="44"/>
      <c r="M844" s="44"/>
      <c r="N844" s="44"/>
      <c r="O844" s="44"/>
    </row>
    <row r="845" spans="2:15" s="68" customFormat="1" ht="13.8">
      <c r="C845" s="102" t="s">
        <v>9</v>
      </c>
      <c r="D845" s="103"/>
      <c r="E845" s="20"/>
      <c r="F845" s="20"/>
      <c r="G845" s="85">
        <f>SUM($I$118:$N$118,$I$144:$N$144,$I$170:$N$170)-SUM(E845:F845)</f>
        <v>0</v>
      </c>
      <c r="H845" s="44"/>
      <c r="I845" s="44"/>
      <c r="J845" s="44"/>
      <c r="K845" s="44"/>
      <c r="L845" s="44"/>
      <c r="M845" s="44"/>
      <c r="N845" s="44"/>
      <c r="O845" s="44"/>
    </row>
    <row r="846" spans="2:15" s="68" customFormat="1" ht="13.8">
      <c r="C846" s="102" t="s">
        <v>555</v>
      </c>
      <c r="D846" s="103"/>
      <c r="E846" s="20"/>
      <c r="F846" s="20"/>
      <c r="G846" s="85">
        <f>SUM($I$119:$N$119,$I$145:$N$145,$I$171:$N$171)-SUM(E846:F846)</f>
        <v>0</v>
      </c>
      <c r="H846" s="44"/>
      <c r="I846" s="44"/>
      <c r="J846" s="44"/>
      <c r="K846" s="44"/>
      <c r="L846" s="44"/>
      <c r="M846" s="44"/>
      <c r="N846" s="44"/>
      <c r="O846" s="44"/>
    </row>
    <row r="847" spans="2:15" s="68" customFormat="1" ht="13.8">
      <c r="B847" s="92"/>
      <c r="C847" s="102" t="s">
        <v>11</v>
      </c>
      <c r="D847" s="103"/>
      <c r="E847" s="20"/>
      <c r="F847" s="20"/>
      <c r="G847" s="85">
        <f>SUM($I$120:$N$120,$I$146:$N$146,$I$172:$N$172)-SUM(E847:F847)</f>
        <v>0</v>
      </c>
      <c r="H847" s="44"/>
      <c r="I847" s="44"/>
      <c r="J847" s="44"/>
      <c r="K847" s="44"/>
      <c r="L847" s="44"/>
      <c r="M847" s="44"/>
      <c r="N847" s="44"/>
      <c r="O847" s="44"/>
    </row>
    <row r="848" spans="2:15" s="68" customFormat="1" ht="13.8">
      <c r="B848" s="92"/>
      <c r="C848" s="24"/>
      <c r="D848" s="24"/>
      <c r="E848" s="42"/>
      <c r="F848" s="42"/>
      <c r="G848" s="42"/>
    </row>
    <row r="849" spans="2:12" s="68" customFormat="1" ht="13.8">
      <c r="B849" s="92"/>
      <c r="C849" s="24"/>
      <c r="D849" s="24"/>
      <c r="E849" s="25"/>
      <c r="F849" s="25"/>
      <c r="G849" s="25"/>
    </row>
    <row r="850" spans="2:12">
      <c r="B850" s="94" t="s">
        <v>424</v>
      </c>
      <c r="C850" s="98" t="s">
        <v>654</v>
      </c>
      <c r="D850" s="1"/>
    </row>
    <row r="851" spans="2:12" s="68" customFormat="1" ht="13.8">
      <c r="B851" s="92"/>
      <c r="C851" s="11" t="s">
        <v>603</v>
      </c>
      <c r="D851" s="11"/>
    </row>
    <row r="852" spans="2:12" s="68" customFormat="1" ht="13.8">
      <c r="B852" s="92"/>
      <c r="C852" s="79" t="s">
        <v>469</v>
      </c>
      <c r="D852" s="51"/>
      <c r="G852" s="42"/>
      <c r="H852" s="42"/>
      <c r="I852" s="42"/>
      <c r="J852" s="42"/>
      <c r="K852" s="42"/>
      <c r="L852" s="42"/>
    </row>
    <row r="853" spans="2:12" s="68" customFormat="1" ht="13.8">
      <c r="C853" s="79" t="s">
        <v>470</v>
      </c>
      <c r="D853" s="51"/>
      <c r="G853" s="42"/>
      <c r="H853" s="42"/>
      <c r="I853" s="42"/>
      <c r="J853" s="42"/>
      <c r="K853" s="42"/>
      <c r="L853" s="42"/>
    </row>
    <row r="854" spans="2:12" s="68" customFormat="1" ht="13.8">
      <c r="C854" s="79" t="s">
        <v>471</v>
      </c>
      <c r="D854" s="51"/>
      <c r="G854" s="42"/>
      <c r="H854" s="42"/>
      <c r="I854" s="42"/>
      <c r="J854" s="42"/>
      <c r="K854" s="42"/>
      <c r="L854" s="42"/>
    </row>
    <row r="855" spans="2:12" s="68" customFormat="1" ht="13.8">
      <c r="C855" s="79" t="s">
        <v>472</v>
      </c>
      <c r="D855" s="51"/>
      <c r="G855" s="42"/>
      <c r="H855" s="42"/>
      <c r="I855" s="42"/>
      <c r="J855" s="42"/>
      <c r="K855" s="42"/>
      <c r="L855" s="42"/>
    </row>
    <row r="856" spans="2:12" s="68" customFormat="1" ht="13.8">
      <c r="C856" s="79" t="s">
        <v>473</v>
      </c>
      <c r="D856" s="51"/>
      <c r="G856" s="42"/>
      <c r="H856" s="42"/>
      <c r="I856" s="42"/>
      <c r="J856" s="42"/>
      <c r="K856" s="42"/>
      <c r="L856" s="42"/>
    </row>
    <row r="857" spans="2:12" s="68" customFormat="1" ht="13.8">
      <c r="C857" s="79" t="s">
        <v>474</v>
      </c>
      <c r="D857" s="51"/>
      <c r="G857" s="42"/>
      <c r="H857" s="42"/>
      <c r="I857" s="42"/>
      <c r="J857" s="42"/>
      <c r="K857" s="42"/>
      <c r="L857" s="42"/>
    </row>
    <row r="858" spans="2:12" s="68" customFormat="1" ht="13.8">
      <c r="C858" s="79" t="s">
        <v>475</v>
      </c>
      <c r="D858" s="51"/>
      <c r="G858" s="42"/>
      <c r="H858" s="42"/>
      <c r="I858" s="42"/>
      <c r="J858" s="42"/>
      <c r="K858" s="42"/>
      <c r="L858" s="42"/>
    </row>
    <row r="859" spans="2:12" s="68" customFormat="1" ht="13.8">
      <c r="C859" s="79" t="s">
        <v>547</v>
      </c>
      <c r="D859" s="51"/>
      <c r="G859" s="42"/>
      <c r="H859" s="42"/>
      <c r="I859" s="42"/>
      <c r="J859" s="42"/>
      <c r="K859" s="42"/>
      <c r="L859" s="42"/>
    </row>
    <row r="860" spans="2:12" s="68" customFormat="1" ht="13.8">
      <c r="C860" s="88" t="s">
        <v>602</v>
      </c>
      <c r="D860" s="84">
        <f>D57-SUM(D852:D859)</f>
        <v>0</v>
      </c>
      <c r="G860" s="42"/>
      <c r="H860" s="42"/>
      <c r="I860" s="42"/>
      <c r="J860" s="42"/>
      <c r="K860" s="42"/>
      <c r="L860" s="42"/>
    </row>
    <row r="861" spans="2:12" s="68" customFormat="1" ht="13.8">
      <c r="C861" s="24"/>
      <c r="D861" s="24"/>
      <c r="E861" s="42"/>
      <c r="F861" s="42"/>
      <c r="G861" s="42"/>
    </row>
    <row r="862" spans="2:12" s="68" customFormat="1" ht="13.8">
      <c r="C862" s="24"/>
      <c r="D862" s="24"/>
      <c r="E862" s="25"/>
      <c r="F862" s="25"/>
      <c r="G862" s="25"/>
    </row>
    <row r="863" spans="2:12">
      <c r="B863" s="94" t="s">
        <v>425</v>
      </c>
      <c r="C863" s="98" t="s">
        <v>655</v>
      </c>
      <c r="D863" s="1"/>
    </row>
    <row r="864" spans="2:12" s="68" customFormat="1" ht="13.8">
      <c r="C864" s="11" t="s">
        <v>538</v>
      </c>
      <c r="D864" s="11"/>
    </row>
    <row r="865" spans="2:15" s="68" customFormat="1" ht="85.05" customHeight="1">
      <c r="C865" s="106"/>
      <c r="D865" s="107"/>
      <c r="E865" s="47" t="s">
        <v>604</v>
      </c>
      <c r="F865" s="47" t="s">
        <v>605</v>
      </c>
      <c r="G865" s="47" t="s">
        <v>333</v>
      </c>
      <c r="H865" s="47" t="s">
        <v>606</v>
      </c>
      <c r="I865" s="47" t="s">
        <v>334</v>
      </c>
      <c r="J865" s="47" t="s">
        <v>335</v>
      </c>
      <c r="K865" s="47" t="s">
        <v>42</v>
      </c>
      <c r="L865" s="64" t="s">
        <v>592</v>
      </c>
    </row>
    <row r="866" spans="2:15" s="68" customFormat="1" ht="13.8">
      <c r="C866" s="102" t="s">
        <v>8</v>
      </c>
      <c r="D866" s="103"/>
      <c r="E866" s="20"/>
      <c r="F866" s="20"/>
      <c r="G866" s="20"/>
      <c r="H866" s="20"/>
      <c r="I866" s="21"/>
      <c r="J866" s="21"/>
      <c r="K866" s="21"/>
      <c r="L866" s="85">
        <f>SUM($E$114:$H$114,$E$140:$H$140,$E$166:$H$166)-SUM(E866:K866)</f>
        <v>0</v>
      </c>
      <c r="M866" s="44"/>
      <c r="N866" s="44"/>
      <c r="O866" s="44"/>
    </row>
    <row r="867" spans="2:15" s="68" customFormat="1" ht="17.55" customHeight="1">
      <c r="C867" s="102" t="s">
        <v>454</v>
      </c>
      <c r="D867" s="103"/>
      <c r="E867" s="20"/>
      <c r="F867" s="20"/>
      <c r="G867" s="20"/>
      <c r="H867" s="20"/>
      <c r="I867" s="21"/>
      <c r="J867" s="21"/>
      <c r="K867" s="21"/>
      <c r="L867" s="85">
        <f>SUM($E$115:$H$115,$E$141:$H$141,$E$167:$H$167)-SUM(E867:K867)</f>
        <v>0</v>
      </c>
      <c r="M867" s="44"/>
      <c r="N867" s="44"/>
      <c r="O867" s="44"/>
    </row>
    <row r="868" spans="2:15" s="68" customFormat="1" ht="13.8">
      <c r="C868" s="104" t="s">
        <v>455</v>
      </c>
      <c r="D868" s="105"/>
      <c r="E868" s="20"/>
      <c r="F868" s="20"/>
      <c r="G868" s="20"/>
      <c r="H868" s="20"/>
      <c r="I868" s="21"/>
      <c r="J868" s="21"/>
      <c r="K868" s="21"/>
      <c r="L868" s="85">
        <f>SUM($E$116:$H$116,$E$142:$H$142,$E$168:$H$168)-SUM(E868:K868)</f>
        <v>0</v>
      </c>
      <c r="M868" s="44"/>
      <c r="N868" s="44"/>
      <c r="O868" s="44"/>
    </row>
    <row r="869" spans="2:15" s="68" customFormat="1" ht="13.8">
      <c r="C869" s="104" t="s">
        <v>456</v>
      </c>
      <c r="D869" s="105"/>
      <c r="E869" s="20"/>
      <c r="F869" s="20"/>
      <c r="G869" s="20"/>
      <c r="H869" s="20"/>
      <c r="I869" s="21"/>
      <c r="J869" s="21"/>
      <c r="K869" s="21"/>
      <c r="L869" s="85">
        <f>SUM($E$117:$H$117,$E$143:$H$143,$E$169:$H$169)-SUM(E869:K869)</f>
        <v>0</v>
      </c>
      <c r="M869" s="44"/>
      <c r="N869" s="44"/>
      <c r="O869" s="44"/>
    </row>
    <row r="870" spans="2:15" s="68" customFormat="1" ht="13.8">
      <c r="C870" s="102" t="s">
        <v>9</v>
      </c>
      <c r="D870" s="103"/>
      <c r="E870" s="20"/>
      <c r="F870" s="20"/>
      <c r="G870" s="20"/>
      <c r="H870" s="20"/>
      <c r="I870" s="21"/>
      <c r="J870" s="21"/>
      <c r="K870" s="21"/>
      <c r="L870" s="85">
        <f>SUM($E$118:$H$118,$E$144:$H$144,$E$170:$H$170)-SUM(E870:K870)</f>
        <v>0</v>
      </c>
      <c r="M870" s="44"/>
      <c r="N870" s="44"/>
      <c r="O870" s="44"/>
    </row>
    <row r="871" spans="2:15" s="68" customFormat="1" ht="13.8">
      <c r="C871" s="102" t="s">
        <v>555</v>
      </c>
      <c r="D871" s="103"/>
      <c r="E871" s="20"/>
      <c r="F871" s="20"/>
      <c r="G871" s="20"/>
      <c r="H871" s="20"/>
      <c r="I871" s="21"/>
      <c r="J871" s="21"/>
      <c r="K871" s="21"/>
      <c r="L871" s="85">
        <f>SUM($E$119:$H$119,$E$145:$H$145,$E$171:$H$171)-SUM(E871:K871)</f>
        <v>0</v>
      </c>
      <c r="M871" s="44"/>
      <c r="N871" s="44"/>
      <c r="O871" s="44"/>
    </row>
    <row r="872" spans="2:15" s="68" customFormat="1" ht="13.8">
      <c r="C872" s="102" t="s">
        <v>11</v>
      </c>
      <c r="D872" s="103"/>
      <c r="E872" s="20"/>
      <c r="F872" s="20"/>
      <c r="G872" s="20"/>
      <c r="H872" s="20"/>
      <c r="I872" s="21"/>
      <c r="J872" s="21"/>
      <c r="K872" s="21"/>
      <c r="L872" s="85">
        <f>SUM($E$120:$H$120,$E$146:$H$146,$E$172:$H$172)-SUM(E872:K872)</f>
        <v>0</v>
      </c>
      <c r="M872" s="44"/>
      <c r="N872" s="44"/>
      <c r="O872" s="44"/>
    </row>
    <row r="873" spans="2:15" s="68" customFormat="1" ht="13.8">
      <c r="C873" s="24"/>
      <c r="D873" s="24"/>
      <c r="E873" s="25"/>
      <c r="F873" s="25"/>
      <c r="G873" s="25"/>
    </row>
    <row r="874" spans="2:15" s="68" customFormat="1" ht="13.8">
      <c r="C874" s="18" t="s">
        <v>445</v>
      </c>
      <c r="D874" s="18"/>
      <c r="E874" s="111"/>
      <c r="F874" s="111"/>
      <c r="G874" s="111"/>
    </row>
    <row r="875" spans="2:15" s="68" customFormat="1" ht="13.8">
      <c r="C875" s="18"/>
      <c r="D875" s="18"/>
      <c r="E875" s="18"/>
      <c r="F875" s="18"/>
      <c r="G875" s="18"/>
      <c r="H875" s="18"/>
    </row>
    <row r="876" spans="2:15" s="68" customFormat="1" ht="13.8">
      <c r="C876" s="18"/>
      <c r="D876" s="18"/>
    </row>
    <row r="877" spans="2:15">
      <c r="B877" s="94" t="s">
        <v>426</v>
      </c>
      <c r="C877" s="98" t="s">
        <v>656</v>
      </c>
      <c r="D877" s="1"/>
    </row>
    <row r="878" spans="2:15" s="68" customFormat="1" ht="13.8">
      <c r="C878" s="11" t="s">
        <v>537</v>
      </c>
      <c r="D878" s="11"/>
    </row>
    <row r="879" spans="2:15" s="68" customFormat="1" ht="85.05" customHeight="1">
      <c r="C879" s="106"/>
      <c r="D879" s="107"/>
      <c r="E879" s="47" t="s">
        <v>604</v>
      </c>
      <c r="F879" s="47" t="s">
        <v>605</v>
      </c>
      <c r="G879" s="47" t="s">
        <v>333</v>
      </c>
      <c r="H879" s="47" t="s">
        <v>606</v>
      </c>
      <c r="I879" s="47" t="s">
        <v>334</v>
      </c>
      <c r="J879" s="47" t="s">
        <v>335</v>
      </c>
      <c r="K879" s="47" t="s">
        <v>42</v>
      </c>
      <c r="L879" s="64" t="s">
        <v>592</v>
      </c>
    </row>
    <row r="880" spans="2:15" s="68" customFormat="1" ht="13.8">
      <c r="C880" s="102" t="s">
        <v>8</v>
      </c>
      <c r="D880" s="103"/>
      <c r="E880" s="20"/>
      <c r="F880" s="20"/>
      <c r="G880" s="20"/>
      <c r="H880" s="20"/>
      <c r="I880" s="20"/>
      <c r="J880" s="20"/>
      <c r="K880" s="20"/>
      <c r="L880" s="85">
        <f>SUM($I$114:$N$114,$I$140:$N$140,$I$166:$N$166)-SUM(E880:K880)</f>
        <v>0</v>
      </c>
      <c r="M880" s="44"/>
      <c r="N880" s="44"/>
      <c r="O880" s="44"/>
    </row>
    <row r="881" spans="2:15" s="68" customFormat="1" ht="17.55" customHeight="1">
      <c r="C881" s="102" t="s">
        <v>454</v>
      </c>
      <c r="D881" s="103"/>
      <c r="E881" s="20"/>
      <c r="F881" s="20"/>
      <c r="G881" s="20"/>
      <c r="H881" s="20"/>
      <c r="I881" s="20"/>
      <c r="J881" s="20"/>
      <c r="K881" s="20"/>
      <c r="L881" s="85">
        <f>SUM($I$115:$N$115,$I$141:$N$141,$I$167:$N$167)-SUM(E881:K881)</f>
        <v>0</v>
      </c>
      <c r="M881" s="44"/>
      <c r="N881" s="44"/>
      <c r="O881" s="44"/>
    </row>
    <row r="882" spans="2:15" s="68" customFormat="1" ht="13.8">
      <c r="C882" s="104" t="s">
        <v>455</v>
      </c>
      <c r="D882" s="105"/>
      <c r="E882" s="20"/>
      <c r="F882" s="20"/>
      <c r="G882" s="20"/>
      <c r="H882" s="20"/>
      <c r="I882" s="20"/>
      <c r="J882" s="20"/>
      <c r="K882" s="20"/>
      <c r="L882" s="85">
        <f>SUM($I$116:$N$116,$I$142:$N$142,$I$168:$N$168)-SUM(E882:K882)</f>
        <v>0</v>
      </c>
      <c r="M882" s="44"/>
      <c r="N882" s="44"/>
      <c r="O882" s="44"/>
    </row>
    <row r="883" spans="2:15" s="68" customFormat="1" ht="13.8">
      <c r="C883" s="104" t="s">
        <v>456</v>
      </c>
      <c r="D883" s="105"/>
      <c r="E883" s="20"/>
      <c r="F883" s="20"/>
      <c r="G883" s="20"/>
      <c r="H883" s="20"/>
      <c r="I883" s="20"/>
      <c r="J883" s="20"/>
      <c r="K883" s="20"/>
      <c r="L883" s="85">
        <f>SUM($I$117:$N$117,$I$143:$N$143,$I$169:$N$169)-SUM(E883:K883)</f>
        <v>0</v>
      </c>
      <c r="M883" s="44"/>
      <c r="N883" s="44"/>
      <c r="O883" s="44"/>
    </row>
    <row r="884" spans="2:15" s="68" customFormat="1" ht="13.8">
      <c r="C884" s="102" t="s">
        <v>9</v>
      </c>
      <c r="D884" s="103"/>
      <c r="E884" s="20"/>
      <c r="F884" s="20"/>
      <c r="G884" s="20"/>
      <c r="H884" s="20"/>
      <c r="I884" s="20"/>
      <c r="J884" s="20"/>
      <c r="K884" s="20"/>
      <c r="L884" s="85">
        <f>SUM($I$118:$N$118,$I$144:$N$144,$I$170:$N$170)-SUM(E884:K884)</f>
        <v>0</v>
      </c>
      <c r="M884" s="44"/>
      <c r="N884" s="44"/>
      <c r="O884" s="44"/>
    </row>
    <row r="885" spans="2:15" s="68" customFormat="1" ht="13.8">
      <c r="C885" s="102" t="s">
        <v>555</v>
      </c>
      <c r="D885" s="103"/>
      <c r="E885" s="20"/>
      <c r="F885" s="20"/>
      <c r="G885" s="20"/>
      <c r="H885" s="20"/>
      <c r="I885" s="20"/>
      <c r="J885" s="20"/>
      <c r="K885" s="20"/>
      <c r="L885" s="85">
        <f>SUM($I$119:$N$119,$I$145:$N$145,$I$171:$N$171)-SUM(E885:K885)</f>
        <v>0</v>
      </c>
      <c r="M885" s="44"/>
      <c r="N885" s="44"/>
      <c r="O885" s="44"/>
    </row>
    <row r="886" spans="2:15" s="68" customFormat="1" ht="13.8">
      <c r="C886" s="102" t="s">
        <v>11</v>
      </c>
      <c r="D886" s="103"/>
      <c r="E886" s="20"/>
      <c r="F886" s="20"/>
      <c r="G886" s="20"/>
      <c r="H886" s="20"/>
      <c r="I886" s="20"/>
      <c r="J886" s="20"/>
      <c r="K886" s="20"/>
      <c r="L886" s="85">
        <f>SUM($I$120:$N$120,$I$146:$N$146,$I$172:$N$172)-SUM(E886:K886)</f>
        <v>0</v>
      </c>
      <c r="M886" s="44"/>
      <c r="N886" s="44"/>
      <c r="O886" s="44"/>
    </row>
    <row r="887" spans="2:15" s="68" customFormat="1" ht="13.8">
      <c r="C887" s="24"/>
      <c r="D887" s="24"/>
      <c r="E887" s="25"/>
      <c r="F887" s="25"/>
      <c r="G887" s="25"/>
    </row>
    <row r="888" spans="2:15" s="68" customFormat="1" ht="13.8">
      <c r="C888" s="18" t="s">
        <v>445</v>
      </c>
      <c r="D888" s="18"/>
      <c r="E888" s="111"/>
      <c r="F888" s="111"/>
      <c r="G888" s="111"/>
    </row>
    <row r="889" spans="2:15" s="68" customFormat="1" ht="13.8">
      <c r="C889" s="18"/>
      <c r="D889" s="18"/>
      <c r="E889" s="18"/>
      <c r="F889" s="18"/>
      <c r="G889" s="18"/>
      <c r="H889" s="18"/>
    </row>
    <row r="890" spans="2:15" s="68" customFormat="1" ht="13.8">
      <c r="C890" s="24"/>
      <c r="D890" s="24"/>
      <c r="E890" s="25"/>
      <c r="F890" s="25"/>
      <c r="G890" s="25"/>
    </row>
    <row r="891" spans="2:15">
      <c r="B891" s="45" t="s">
        <v>427</v>
      </c>
      <c r="C891" s="1" t="s">
        <v>328</v>
      </c>
      <c r="D891" s="1"/>
    </row>
    <row r="892" spans="2:15" s="68" customFormat="1" ht="13.8">
      <c r="C892" s="95" t="s">
        <v>657</v>
      </c>
      <c r="D892" s="11"/>
    </row>
    <row r="893" spans="2:15" s="68" customFormat="1" ht="13.8">
      <c r="C893" s="11" t="s">
        <v>539</v>
      </c>
      <c r="D893" s="11"/>
    </row>
    <row r="894" spans="2:15" s="68" customFormat="1" ht="30.6">
      <c r="C894" s="106"/>
      <c r="D894" s="107"/>
      <c r="E894" s="47" t="s">
        <v>31</v>
      </c>
      <c r="F894" s="47" t="s">
        <v>32</v>
      </c>
      <c r="G894" s="64" t="s">
        <v>592</v>
      </c>
      <c r="H894" s="44"/>
      <c r="I894" s="44"/>
      <c r="J894" s="44"/>
      <c r="K894" s="44"/>
    </row>
    <row r="895" spans="2:15" s="68" customFormat="1" ht="13.8">
      <c r="C895" s="102" t="s">
        <v>8</v>
      </c>
      <c r="D895" s="103"/>
      <c r="E895" s="20"/>
      <c r="F895" s="20"/>
      <c r="G895" s="85">
        <f>$D$56-(E895+F895)</f>
        <v>0</v>
      </c>
      <c r="H895" s="44"/>
      <c r="I895" s="44"/>
      <c r="J895" s="44"/>
      <c r="K895" s="44"/>
      <c r="L895" s="44"/>
      <c r="M895" s="44"/>
      <c r="N895" s="44"/>
      <c r="O895" s="44"/>
    </row>
    <row r="896" spans="2:15" s="68" customFormat="1" ht="17.55" customHeight="1">
      <c r="C896" s="102" t="s">
        <v>454</v>
      </c>
      <c r="D896" s="103"/>
      <c r="E896" s="20"/>
      <c r="F896" s="20"/>
      <c r="G896" s="85">
        <f>$D$57-(E896+F896)</f>
        <v>0</v>
      </c>
      <c r="H896" s="44"/>
      <c r="I896" s="44"/>
      <c r="J896" s="44"/>
      <c r="K896" s="44"/>
      <c r="L896" s="44"/>
      <c r="M896" s="44"/>
      <c r="N896" s="44"/>
      <c r="O896" s="44"/>
    </row>
    <row r="897" spans="2:15" s="68" customFormat="1" ht="13.8">
      <c r="C897" s="104" t="s">
        <v>455</v>
      </c>
      <c r="D897" s="105"/>
      <c r="E897" s="20"/>
      <c r="F897" s="20"/>
      <c r="G897" s="85">
        <f>$D$58-(E897+F897)</f>
        <v>0</v>
      </c>
      <c r="H897" s="44"/>
      <c r="I897" s="44"/>
      <c r="J897" s="44"/>
      <c r="K897" s="44"/>
      <c r="L897" s="44"/>
      <c r="M897" s="44"/>
      <c r="N897" s="44"/>
      <c r="O897" s="44"/>
    </row>
    <row r="898" spans="2:15" s="68" customFormat="1" ht="13.8">
      <c r="C898" s="104" t="s">
        <v>456</v>
      </c>
      <c r="D898" s="105"/>
      <c r="E898" s="20"/>
      <c r="F898" s="20"/>
      <c r="G898" s="85">
        <f>$D$59-(E898+F898)</f>
        <v>0</v>
      </c>
      <c r="H898" s="44"/>
      <c r="I898" s="44"/>
      <c r="J898" s="44"/>
      <c r="K898" s="44"/>
      <c r="L898" s="44"/>
      <c r="M898" s="44"/>
      <c r="N898" s="44"/>
      <c r="O898" s="44"/>
    </row>
    <row r="899" spans="2:15" s="68" customFormat="1" ht="13.8">
      <c r="C899" s="102" t="s">
        <v>9</v>
      </c>
      <c r="D899" s="103"/>
      <c r="E899" s="20"/>
      <c r="F899" s="20"/>
      <c r="G899" s="85">
        <f>$D$60-(E899+F899)</f>
        <v>0</v>
      </c>
      <c r="H899" s="44"/>
      <c r="I899" s="44"/>
      <c r="J899" s="44"/>
      <c r="K899" s="44"/>
      <c r="L899" s="44"/>
      <c r="M899" s="44"/>
      <c r="N899" s="44"/>
      <c r="O899" s="44"/>
    </row>
    <row r="900" spans="2:15" s="68" customFormat="1" ht="13.8">
      <c r="C900" s="102" t="s">
        <v>555</v>
      </c>
      <c r="D900" s="103"/>
      <c r="E900" s="20"/>
      <c r="F900" s="20"/>
      <c r="G900" s="85">
        <f>$D$61-(E900+F900)</f>
        <v>0</v>
      </c>
      <c r="H900" s="44"/>
      <c r="I900" s="44"/>
      <c r="J900" s="44"/>
      <c r="K900" s="44"/>
      <c r="L900" s="44"/>
      <c r="M900" s="44"/>
      <c r="N900" s="44"/>
      <c r="O900" s="44"/>
    </row>
    <row r="901" spans="2:15" s="68" customFormat="1" ht="13.8">
      <c r="C901" s="102" t="s">
        <v>11</v>
      </c>
      <c r="D901" s="103"/>
      <c r="E901" s="20"/>
      <c r="F901" s="20"/>
      <c r="G901" s="85">
        <f>$D$62-(E901+F901)</f>
        <v>0</v>
      </c>
      <c r="H901" s="44"/>
      <c r="I901" s="44"/>
      <c r="J901" s="44"/>
      <c r="K901" s="44"/>
      <c r="L901" s="44"/>
      <c r="M901" s="44"/>
      <c r="N901" s="44"/>
      <c r="O901" s="44"/>
    </row>
    <row r="902" spans="2:15" s="68" customFormat="1" ht="13.8">
      <c r="C902" s="24"/>
      <c r="D902" s="24"/>
      <c r="E902" s="32"/>
      <c r="F902" s="32"/>
      <c r="G902" s="32"/>
      <c r="H902" s="44"/>
      <c r="I902" s="44"/>
      <c r="J902" s="44"/>
      <c r="K902" s="44"/>
    </row>
    <row r="903" spans="2:15" s="68" customFormat="1" ht="13.8">
      <c r="C903" s="24"/>
      <c r="D903" s="24"/>
      <c r="E903" s="25"/>
      <c r="F903" s="25"/>
      <c r="G903" s="25"/>
    </row>
    <row r="904" spans="2:15">
      <c r="B904" s="45" t="s">
        <v>428</v>
      </c>
      <c r="C904" s="1" t="s">
        <v>329</v>
      </c>
      <c r="D904" s="1"/>
    </row>
    <row r="905" spans="2:15" s="68" customFormat="1" ht="13.8">
      <c r="C905" s="11" t="s">
        <v>507</v>
      </c>
      <c r="D905" s="11"/>
    </row>
    <row r="906" spans="2:15" s="68" customFormat="1" ht="40.799999999999997">
      <c r="C906" s="106"/>
      <c r="D906" s="107"/>
      <c r="E906" s="47" t="s">
        <v>44</v>
      </c>
      <c r="F906" s="47" t="s">
        <v>45</v>
      </c>
      <c r="G906" s="47" t="s">
        <v>46</v>
      </c>
      <c r="H906" s="47" t="s">
        <v>47</v>
      </c>
      <c r="I906" s="47" t="s">
        <v>48</v>
      </c>
      <c r="J906" s="47" t="s">
        <v>49</v>
      </c>
      <c r="K906" s="47" t="s">
        <v>50</v>
      </c>
      <c r="L906" s="64" t="s">
        <v>592</v>
      </c>
    </row>
    <row r="907" spans="2:15" s="68" customFormat="1" ht="13.8">
      <c r="C907" s="102" t="s">
        <v>8</v>
      </c>
      <c r="D907" s="103"/>
      <c r="E907" s="20"/>
      <c r="F907" s="20"/>
      <c r="G907" s="20"/>
      <c r="H907" s="20"/>
      <c r="I907" s="20"/>
      <c r="J907" s="20"/>
      <c r="K907" s="20"/>
      <c r="L907" s="63">
        <f>E895-SUM(E907:K907)</f>
        <v>0</v>
      </c>
      <c r="M907" s="44"/>
      <c r="N907" s="44"/>
      <c r="O907" s="44"/>
    </row>
    <row r="908" spans="2:15" s="68" customFormat="1" ht="17.55" customHeight="1">
      <c r="C908" s="102" t="s">
        <v>454</v>
      </c>
      <c r="D908" s="103"/>
      <c r="E908" s="20"/>
      <c r="F908" s="20"/>
      <c r="G908" s="20"/>
      <c r="H908" s="20"/>
      <c r="I908" s="20"/>
      <c r="J908" s="20"/>
      <c r="K908" s="20"/>
      <c r="L908" s="63">
        <f t="shared" ref="L908:L913" si="14">E896-SUM(E908:K908)</f>
        <v>0</v>
      </c>
      <c r="M908" s="44"/>
      <c r="N908" s="44"/>
      <c r="O908" s="44"/>
    </row>
    <row r="909" spans="2:15" s="68" customFormat="1" ht="13.8">
      <c r="C909" s="104" t="s">
        <v>455</v>
      </c>
      <c r="D909" s="105"/>
      <c r="E909" s="20"/>
      <c r="F909" s="20"/>
      <c r="G909" s="20"/>
      <c r="H909" s="20"/>
      <c r="I909" s="20"/>
      <c r="J909" s="20"/>
      <c r="K909" s="20"/>
      <c r="L909" s="63">
        <f t="shared" si="14"/>
        <v>0</v>
      </c>
      <c r="M909" s="44"/>
      <c r="N909" s="44"/>
      <c r="O909" s="44"/>
    </row>
    <row r="910" spans="2:15" s="68" customFormat="1" ht="13.8">
      <c r="C910" s="104" t="s">
        <v>456</v>
      </c>
      <c r="D910" s="105"/>
      <c r="E910" s="20"/>
      <c r="F910" s="20"/>
      <c r="G910" s="20"/>
      <c r="H910" s="20"/>
      <c r="I910" s="20"/>
      <c r="J910" s="20"/>
      <c r="K910" s="20"/>
      <c r="L910" s="63">
        <f t="shared" si="14"/>
        <v>0</v>
      </c>
      <c r="M910" s="44"/>
      <c r="N910" s="44"/>
      <c r="O910" s="44"/>
    </row>
    <row r="911" spans="2:15" s="68" customFormat="1" ht="13.8">
      <c r="C911" s="102" t="s">
        <v>9</v>
      </c>
      <c r="D911" s="103"/>
      <c r="E911" s="20"/>
      <c r="F911" s="20"/>
      <c r="G911" s="20"/>
      <c r="H911" s="20"/>
      <c r="I911" s="20"/>
      <c r="J911" s="20"/>
      <c r="K911" s="20"/>
      <c r="L911" s="63">
        <f t="shared" si="14"/>
        <v>0</v>
      </c>
      <c r="M911" s="44"/>
      <c r="N911" s="44"/>
      <c r="O911" s="44"/>
    </row>
    <row r="912" spans="2:15" s="68" customFormat="1" ht="13.8">
      <c r="C912" s="102" t="s">
        <v>555</v>
      </c>
      <c r="D912" s="103"/>
      <c r="E912" s="20"/>
      <c r="F912" s="20"/>
      <c r="G912" s="20"/>
      <c r="H912" s="20"/>
      <c r="I912" s="20"/>
      <c r="J912" s="20"/>
      <c r="K912" s="20"/>
      <c r="L912" s="63">
        <f t="shared" si="14"/>
        <v>0</v>
      </c>
      <c r="M912" s="44"/>
      <c r="N912" s="44"/>
      <c r="O912" s="44"/>
    </row>
    <row r="913" spans="2:15" s="68" customFormat="1" ht="13.8">
      <c r="C913" s="102" t="s">
        <v>11</v>
      </c>
      <c r="D913" s="103"/>
      <c r="E913" s="20"/>
      <c r="F913" s="20"/>
      <c r="G913" s="20"/>
      <c r="H913" s="20"/>
      <c r="I913" s="20"/>
      <c r="J913" s="20"/>
      <c r="K913" s="20"/>
      <c r="L913" s="63">
        <f t="shared" si="14"/>
        <v>0</v>
      </c>
      <c r="M913" s="44"/>
      <c r="N913" s="44"/>
      <c r="O913" s="44"/>
    </row>
    <row r="914" spans="2:15" s="68" customFormat="1" ht="13.8">
      <c r="C914" s="24"/>
      <c r="D914" s="24"/>
      <c r="E914" s="25"/>
      <c r="F914" s="25"/>
      <c r="G914" s="25"/>
      <c r="H914" s="25"/>
      <c r="I914" s="25"/>
      <c r="J914" s="25"/>
      <c r="K914" s="25"/>
      <c r="L914" s="25"/>
    </row>
    <row r="915" spans="2:15" s="68" customFormat="1" ht="13.8">
      <c r="C915" s="18" t="s">
        <v>445</v>
      </c>
      <c r="D915" s="15"/>
      <c r="E915" s="111"/>
      <c r="F915" s="111"/>
      <c r="G915" s="111"/>
      <c r="H915" s="111"/>
    </row>
    <row r="916" spans="2:15" s="68" customFormat="1" ht="13.8">
      <c r="C916" s="15"/>
      <c r="D916" s="15"/>
    </row>
    <row r="917" spans="2:15" s="68" customFormat="1" ht="13.8">
      <c r="C917" s="15"/>
      <c r="D917" s="15"/>
    </row>
    <row r="918" spans="2:15">
      <c r="B918" s="45" t="s">
        <v>429</v>
      </c>
      <c r="C918" s="4" t="s">
        <v>631</v>
      </c>
      <c r="D918" s="1"/>
    </row>
    <row r="919" spans="2:15" s="68" customFormat="1" ht="13.8">
      <c r="B919" s="92"/>
      <c r="C919" s="11" t="s">
        <v>540</v>
      </c>
      <c r="D919" s="11"/>
    </row>
    <row r="920" spans="2:15" s="68" customFormat="1" ht="54.45" customHeight="1">
      <c r="C920" s="106"/>
      <c r="D920" s="107"/>
      <c r="E920" s="47" t="s">
        <v>336</v>
      </c>
      <c r="F920" s="47" t="s">
        <v>337</v>
      </c>
      <c r="G920" s="47" t="s">
        <v>42</v>
      </c>
    </row>
    <row r="921" spans="2:15" s="68" customFormat="1" ht="13.8">
      <c r="C921" s="102" t="s">
        <v>8</v>
      </c>
      <c r="D921" s="103"/>
      <c r="E921" s="20"/>
      <c r="F921" s="20"/>
      <c r="G921" s="20"/>
      <c r="H921" s="44"/>
      <c r="I921" s="44"/>
      <c r="J921" s="44"/>
      <c r="K921" s="44"/>
      <c r="L921" s="44"/>
      <c r="M921" s="44"/>
    </row>
    <row r="922" spans="2:15" s="68" customFormat="1" ht="17.55" customHeight="1">
      <c r="C922" s="102" t="s">
        <v>454</v>
      </c>
      <c r="D922" s="103"/>
      <c r="E922" s="20"/>
      <c r="F922" s="20"/>
      <c r="G922" s="20"/>
      <c r="H922" s="44"/>
      <c r="I922" s="44"/>
      <c r="J922" s="44"/>
      <c r="K922" s="44"/>
      <c r="L922" s="44"/>
      <c r="M922" s="44"/>
    </row>
    <row r="923" spans="2:15" s="68" customFormat="1" ht="13.8">
      <c r="C923" s="104" t="s">
        <v>455</v>
      </c>
      <c r="D923" s="105"/>
      <c r="E923" s="20"/>
      <c r="F923" s="20"/>
      <c r="G923" s="20"/>
      <c r="H923" s="44"/>
      <c r="I923" s="44"/>
      <c r="J923" s="44"/>
      <c r="K923" s="44"/>
      <c r="L923" s="44"/>
      <c r="M923" s="44"/>
    </row>
    <row r="924" spans="2:15" s="68" customFormat="1" ht="13.8">
      <c r="C924" s="104" t="s">
        <v>456</v>
      </c>
      <c r="D924" s="105"/>
      <c r="E924" s="20"/>
      <c r="F924" s="20"/>
      <c r="G924" s="20"/>
      <c r="H924" s="44"/>
      <c r="I924" s="44"/>
      <c r="J924" s="44"/>
      <c r="K924" s="44"/>
      <c r="L924" s="44"/>
      <c r="M924" s="44"/>
    </row>
    <row r="925" spans="2:15" s="68" customFormat="1" ht="13.8">
      <c r="C925" s="102" t="s">
        <v>9</v>
      </c>
      <c r="D925" s="103"/>
      <c r="E925" s="20"/>
      <c r="F925" s="20"/>
      <c r="G925" s="20"/>
      <c r="H925" s="44"/>
      <c r="I925" s="44"/>
      <c r="J925" s="44"/>
      <c r="K925" s="44"/>
      <c r="L925" s="44"/>
      <c r="M925" s="44"/>
    </row>
    <row r="926" spans="2:15" s="68" customFormat="1" ht="13.8">
      <c r="C926" s="102" t="s">
        <v>555</v>
      </c>
      <c r="D926" s="103"/>
      <c r="E926" s="20"/>
      <c r="F926" s="20"/>
      <c r="G926" s="20"/>
      <c r="H926" s="44"/>
      <c r="I926" s="44"/>
      <c r="J926" s="44"/>
      <c r="K926" s="44"/>
      <c r="L926" s="44"/>
      <c r="M926" s="44"/>
    </row>
    <row r="927" spans="2:15" s="68" customFormat="1" ht="13.8">
      <c r="C927" s="102" t="s">
        <v>11</v>
      </c>
      <c r="D927" s="103"/>
      <c r="E927" s="20"/>
      <c r="F927" s="20"/>
      <c r="G927" s="20"/>
      <c r="H927" s="44"/>
      <c r="I927" s="44"/>
      <c r="J927" s="44"/>
      <c r="K927" s="44"/>
      <c r="L927" s="44"/>
      <c r="M927" s="44"/>
    </row>
    <row r="928" spans="2:15" s="68" customFormat="1" ht="13.8">
      <c r="C928" s="24"/>
      <c r="D928" s="24"/>
      <c r="E928" s="25"/>
      <c r="F928" s="25"/>
      <c r="G928" s="25"/>
      <c r="H928" s="25"/>
      <c r="I928" s="25"/>
      <c r="J928" s="25"/>
      <c r="K928" s="25"/>
      <c r="L928" s="25"/>
    </row>
    <row r="929" spans="2:22" s="68" customFormat="1" ht="13.8">
      <c r="C929" s="18" t="s">
        <v>446</v>
      </c>
      <c r="D929" s="15"/>
      <c r="E929" s="111"/>
      <c r="F929" s="111"/>
      <c r="G929" s="111"/>
      <c r="H929" s="111"/>
    </row>
    <row r="930" spans="2:22" s="68" customFormat="1" ht="13.8">
      <c r="C930" s="18"/>
      <c r="D930" s="15"/>
      <c r="E930" s="15"/>
      <c r="F930" s="15"/>
      <c r="G930" s="15"/>
      <c r="H930" s="15"/>
    </row>
    <row r="931" spans="2:22" s="68" customFormat="1" ht="13.8">
      <c r="C931" s="18"/>
      <c r="D931" s="15"/>
      <c r="E931" s="15"/>
      <c r="F931" s="15"/>
      <c r="G931" s="15"/>
      <c r="H931" s="15"/>
    </row>
    <row r="932" spans="2:22">
      <c r="B932" s="45" t="s">
        <v>430</v>
      </c>
      <c r="C932" s="4" t="s">
        <v>658</v>
      </c>
      <c r="D932" s="1"/>
    </row>
    <row r="933" spans="2:22" s="68" customFormat="1" ht="13.8">
      <c r="B933" s="92"/>
      <c r="C933" s="11" t="s">
        <v>508</v>
      </c>
      <c r="D933" s="11"/>
    </row>
    <row r="934" spans="2:22" s="68" customFormat="1" ht="39" customHeight="1">
      <c r="C934" s="106"/>
      <c r="D934" s="107"/>
      <c r="E934" s="47" t="s">
        <v>338</v>
      </c>
      <c r="F934" s="47" t="s">
        <v>339</v>
      </c>
    </row>
    <row r="935" spans="2:22" s="68" customFormat="1" ht="13.8">
      <c r="C935" s="102" t="s">
        <v>8</v>
      </c>
      <c r="D935" s="103"/>
      <c r="E935" s="20"/>
      <c r="F935" s="20"/>
      <c r="G935" s="44"/>
      <c r="H935" s="44"/>
      <c r="I935" s="44"/>
      <c r="J935" s="44"/>
      <c r="K935" s="44"/>
      <c r="L935" s="44"/>
      <c r="M935" s="44"/>
    </row>
    <row r="936" spans="2:22" s="68" customFormat="1" ht="17.55" customHeight="1">
      <c r="C936" s="102" t="s">
        <v>454</v>
      </c>
      <c r="D936" s="103"/>
      <c r="E936" s="20"/>
      <c r="F936" s="20"/>
      <c r="G936" s="44"/>
      <c r="H936" s="44"/>
      <c r="I936" s="44"/>
      <c r="J936" s="44"/>
      <c r="K936" s="44"/>
      <c r="L936" s="44"/>
      <c r="M936" s="44"/>
    </row>
    <row r="937" spans="2:22" s="68" customFormat="1" ht="13.8">
      <c r="C937" s="104" t="s">
        <v>455</v>
      </c>
      <c r="D937" s="105"/>
      <c r="E937" s="20"/>
      <c r="F937" s="20"/>
      <c r="G937" s="44"/>
      <c r="H937" s="44"/>
      <c r="I937" s="44"/>
      <c r="J937" s="44"/>
      <c r="K937" s="44"/>
      <c r="L937" s="44"/>
      <c r="M937" s="44"/>
    </row>
    <row r="938" spans="2:22" s="68" customFormat="1" ht="13.8">
      <c r="C938" s="104" t="s">
        <v>456</v>
      </c>
      <c r="D938" s="105"/>
      <c r="E938" s="20"/>
      <c r="F938" s="20"/>
      <c r="G938" s="44"/>
      <c r="H938" s="44"/>
      <c r="I938" s="44"/>
      <c r="J938" s="44"/>
      <c r="K938" s="44"/>
      <c r="L938" s="44"/>
      <c r="M938" s="44"/>
    </row>
    <row r="939" spans="2:22" s="68" customFormat="1" ht="13.8">
      <c r="C939" s="102" t="s">
        <v>9</v>
      </c>
      <c r="D939" s="103"/>
      <c r="E939" s="20"/>
      <c r="F939" s="20"/>
      <c r="G939" s="44"/>
      <c r="H939" s="44"/>
      <c r="I939" s="44"/>
      <c r="J939" s="44"/>
      <c r="K939" s="44"/>
      <c r="L939" s="44"/>
      <c r="M939" s="44"/>
    </row>
    <row r="940" spans="2:22" s="68" customFormat="1" ht="13.8">
      <c r="C940" s="102" t="s">
        <v>555</v>
      </c>
      <c r="D940" s="103"/>
      <c r="E940" s="20"/>
      <c r="F940" s="20"/>
      <c r="G940" s="44"/>
      <c r="H940" s="44"/>
      <c r="I940" s="44"/>
      <c r="J940" s="44"/>
      <c r="K940" s="44"/>
      <c r="L940" s="44"/>
      <c r="M940" s="44"/>
    </row>
    <row r="941" spans="2:22" s="68" customFormat="1" ht="13.8">
      <c r="C941" s="102" t="s">
        <v>11</v>
      </c>
      <c r="D941" s="103"/>
      <c r="E941" s="20"/>
      <c r="F941" s="20"/>
      <c r="G941" s="44"/>
      <c r="H941" s="44"/>
      <c r="I941" s="44"/>
      <c r="J941" s="44"/>
      <c r="K941" s="44"/>
      <c r="L941" s="44"/>
      <c r="M941" s="44"/>
    </row>
    <row r="942" spans="2:22" s="68" customFormat="1" ht="13.8">
      <c r="C942" s="24"/>
      <c r="D942" s="24"/>
      <c r="E942" s="25"/>
      <c r="F942" s="25"/>
      <c r="G942" s="25"/>
      <c r="H942" s="25"/>
      <c r="I942" s="25"/>
      <c r="J942" s="25"/>
      <c r="K942" s="25"/>
      <c r="L942" s="25"/>
    </row>
    <row r="943" spans="2:22" s="68" customFormat="1" ht="13.8">
      <c r="C943" s="18"/>
      <c r="D943" s="15"/>
      <c r="E943" s="15"/>
      <c r="F943" s="15"/>
      <c r="G943" s="15"/>
      <c r="H943" s="15"/>
    </row>
    <row r="944" spans="2:22" ht="16.2">
      <c r="B944" s="110" t="s">
        <v>633</v>
      </c>
      <c r="C944" s="110"/>
      <c r="D944" s="110"/>
      <c r="E944" s="110"/>
      <c r="F944" s="110"/>
      <c r="G944" s="110"/>
      <c r="H944" s="110"/>
      <c r="I944" s="110"/>
      <c r="J944" s="110"/>
      <c r="K944" s="110"/>
      <c r="L944" s="110"/>
      <c r="M944" s="110"/>
      <c r="N944" s="110"/>
      <c r="O944" s="110"/>
      <c r="P944" s="110"/>
      <c r="Q944" s="110"/>
      <c r="R944" s="110"/>
      <c r="S944" s="43"/>
      <c r="T944" s="43"/>
      <c r="U944" s="43"/>
      <c r="V944" s="43"/>
    </row>
    <row r="945" spans="2:22" ht="16.2">
      <c r="S945" s="43"/>
      <c r="T945" s="43"/>
      <c r="U945" s="43"/>
      <c r="V945" s="43"/>
    </row>
    <row r="946" spans="2:22">
      <c r="B946" s="94" t="s">
        <v>431</v>
      </c>
      <c r="C946" s="96" t="s">
        <v>659</v>
      </c>
      <c r="D946" s="3"/>
    </row>
    <row r="947" spans="2:22" s="68" customFormat="1" ht="13.8">
      <c r="C947" s="26"/>
      <c r="D947" s="26"/>
    </row>
    <row r="948" spans="2:22" s="68" customFormat="1" ht="13.8">
      <c r="C948" s="89" t="s">
        <v>609</v>
      </c>
      <c r="D948" s="72"/>
      <c r="E948" s="51"/>
    </row>
    <row r="949" spans="2:22" s="68" customFormat="1" ht="13.8">
      <c r="C949" s="24" t="s">
        <v>610</v>
      </c>
      <c r="D949" s="72"/>
      <c r="E949" s="51"/>
    </row>
    <row r="950" spans="2:22" s="68" customFormat="1" ht="13.8">
      <c r="C950" s="90" t="s">
        <v>608</v>
      </c>
      <c r="D950" s="91"/>
      <c r="E950" s="84">
        <f>SUM($I$114:$N$114,$I$140:$N$140,$I$166:$N$166)-(E948+E949)</f>
        <v>0</v>
      </c>
    </row>
    <row r="951" spans="2:22" s="68" customFormat="1" ht="13.8">
      <c r="C951" s="72"/>
      <c r="D951" s="72"/>
    </row>
    <row r="952" spans="2:22" s="68" customFormat="1" ht="13.8">
      <c r="C952" s="37"/>
      <c r="D952" s="37"/>
    </row>
    <row r="953" spans="2:22">
      <c r="B953" s="45" t="s">
        <v>432</v>
      </c>
      <c r="C953" s="1" t="s">
        <v>613</v>
      </c>
      <c r="D953" s="1"/>
    </row>
    <row r="954" spans="2:22" s="68" customFormat="1" ht="13.8">
      <c r="C954" s="11" t="s">
        <v>530</v>
      </c>
      <c r="D954" s="11"/>
    </row>
    <row r="955" spans="2:22" s="68" customFormat="1" ht="75" customHeight="1">
      <c r="C955" s="106"/>
      <c r="D955" s="107"/>
      <c r="E955" s="47" t="s">
        <v>611</v>
      </c>
      <c r="F955" s="47" t="s">
        <v>340</v>
      </c>
      <c r="G955" s="47" t="s">
        <v>341</v>
      </c>
      <c r="H955" s="47" t="s">
        <v>58</v>
      </c>
      <c r="I955" s="64" t="s">
        <v>592</v>
      </c>
    </row>
    <row r="956" spans="2:22" s="68" customFormat="1" ht="13.8">
      <c r="C956" s="102" t="s">
        <v>8</v>
      </c>
      <c r="D956" s="103"/>
      <c r="E956" s="20"/>
      <c r="F956" s="20"/>
      <c r="G956" s="20"/>
      <c r="H956" s="20"/>
      <c r="I956" s="63">
        <f t="shared" ref="I956:I962" si="15">D56-SUM(E956:H956)</f>
        <v>0</v>
      </c>
      <c r="J956" s="44"/>
      <c r="K956" s="44"/>
      <c r="L956" s="44"/>
      <c r="M956" s="44"/>
      <c r="N956" s="44"/>
      <c r="O956" s="44"/>
    </row>
    <row r="957" spans="2:22" s="68" customFormat="1" ht="17.55" customHeight="1">
      <c r="C957" s="102" t="s">
        <v>454</v>
      </c>
      <c r="D957" s="103"/>
      <c r="E957" s="20"/>
      <c r="F957" s="20"/>
      <c r="G957" s="20"/>
      <c r="H957" s="20"/>
      <c r="I957" s="63">
        <f t="shared" si="15"/>
        <v>0</v>
      </c>
      <c r="J957" s="44"/>
      <c r="K957" s="44"/>
      <c r="L957" s="44"/>
      <c r="M957" s="44"/>
      <c r="N957" s="44"/>
      <c r="O957" s="44"/>
    </row>
    <row r="958" spans="2:22" s="68" customFormat="1" ht="13.8">
      <c r="C958" s="104" t="s">
        <v>455</v>
      </c>
      <c r="D958" s="105"/>
      <c r="E958" s="20"/>
      <c r="F958" s="20"/>
      <c r="G958" s="20"/>
      <c r="H958" s="20"/>
      <c r="I958" s="63">
        <f t="shared" si="15"/>
        <v>0</v>
      </c>
      <c r="J958" s="44"/>
      <c r="K958" s="44"/>
      <c r="L958" s="44"/>
      <c r="M958" s="44"/>
      <c r="N958" s="44"/>
      <c r="O958" s="44"/>
    </row>
    <row r="959" spans="2:22" s="68" customFormat="1" ht="13.8">
      <c r="C959" s="104" t="s">
        <v>456</v>
      </c>
      <c r="D959" s="105"/>
      <c r="E959" s="20"/>
      <c r="F959" s="20"/>
      <c r="G959" s="20"/>
      <c r="H959" s="20"/>
      <c r="I959" s="63">
        <f t="shared" si="15"/>
        <v>0</v>
      </c>
      <c r="J959" s="44"/>
      <c r="K959" s="44"/>
      <c r="L959" s="44"/>
      <c r="M959" s="44"/>
      <c r="N959" s="44"/>
      <c r="O959" s="44"/>
    </row>
    <row r="960" spans="2:22" s="68" customFormat="1" ht="13.8">
      <c r="C960" s="102" t="s">
        <v>9</v>
      </c>
      <c r="D960" s="103"/>
      <c r="E960" s="20"/>
      <c r="F960" s="20"/>
      <c r="G960" s="20"/>
      <c r="H960" s="20"/>
      <c r="I960" s="63">
        <f t="shared" si="15"/>
        <v>0</v>
      </c>
      <c r="J960" s="44"/>
      <c r="K960" s="44"/>
      <c r="L960" s="44"/>
      <c r="M960" s="44"/>
      <c r="N960" s="44"/>
      <c r="O960" s="44"/>
    </row>
    <row r="961" spans="2:16" s="68" customFormat="1" ht="13.8">
      <c r="C961" s="102" t="s">
        <v>555</v>
      </c>
      <c r="D961" s="103"/>
      <c r="E961" s="20"/>
      <c r="F961" s="20"/>
      <c r="G961" s="20"/>
      <c r="H961" s="20"/>
      <c r="I961" s="63">
        <f t="shared" si="15"/>
        <v>0</v>
      </c>
      <c r="J961" s="44"/>
      <c r="K961" s="44"/>
      <c r="L961" s="44"/>
      <c r="M961" s="44"/>
      <c r="N961" s="44"/>
      <c r="O961" s="44"/>
    </row>
    <row r="962" spans="2:16" s="68" customFormat="1" ht="13.8">
      <c r="C962" s="102" t="s">
        <v>11</v>
      </c>
      <c r="D962" s="103"/>
      <c r="E962" s="20"/>
      <c r="F962" s="20"/>
      <c r="G962" s="20"/>
      <c r="H962" s="20"/>
      <c r="I962" s="63">
        <f t="shared" si="15"/>
        <v>0</v>
      </c>
      <c r="J962" s="44"/>
      <c r="K962" s="44"/>
      <c r="L962" s="44"/>
      <c r="M962" s="44"/>
      <c r="N962" s="44"/>
      <c r="O962" s="44"/>
    </row>
    <row r="963" spans="2:16" s="68" customFormat="1" ht="13.8">
      <c r="C963" s="24"/>
      <c r="D963" s="24"/>
      <c r="E963" s="42"/>
      <c r="F963" s="42"/>
      <c r="G963" s="42"/>
      <c r="H963" s="42"/>
      <c r="I963" s="42"/>
    </row>
    <row r="964" spans="2:16" s="68" customFormat="1" ht="13.8">
      <c r="C964" s="24"/>
      <c r="D964" s="24"/>
      <c r="E964" s="25"/>
      <c r="F964" s="25"/>
      <c r="G964" s="25"/>
      <c r="H964" s="25"/>
    </row>
    <row r="965" spans="2:16">
      <c r="B965" s="45" t="s">
        <v>463</v>
      </c>
      <c r="C965" s="1" t="s">
        <v>612</v>
      </c>
      <c r="D965" s="1"/>
    </row>
    <row r="966" spans="2:16" s="68" customFormat="1" ht="13.8">
      <c r="C966" s="11" t="s">
        <v>541</v>
      </c>
      <c r="D966" s="11"/>
    </row>
    <row r="967" spans="2:16" s="68" customFormat="1" ht="55.95" customHeight="1">
      <c r="C967" s="106"/>
      <c r="D967" s="107"/>
      <c r="E967" s="47" t="s">
        <v>342</v>
      </c>
      <c r="F967" s="47" t="s">
        <v>352</v>
      </c>
      <c r="G967" s="47" t="s">
        <v>353</v>
      </c>
      <c r="H967" s="47" t="s">
        <v>480</v>
      </c>
      <c r="I967" s="47">
        <v>115</v>
      </c>
      <c r="J967" s="47" t="s">
        <v>42</v>
      </c>
      <c r="K967" s="64" t="s">
        <v>592</v>
      </c>
    </row>
    <row r="968" spans="2:16" s="68" customFormat="1" ht="13.8">
      <c r="C968" s="102" t="s">
        <v>8</v>
      </c>
      <c r="D968" s="103"/>
      <c r="E968" s="20"/>
      <c r="F968" s="20"/>
      <c r="G968" s="20"/>
      <c r="H968" s="20"/>
      <c r="I968" s="20"/>
      <c r="J968" s="20"/>
      <c r="K968" s="63">
        <f>E956-SUM(E968:J968)</f>
        <v>0</v>
      </c>
      <c r="L968" s="44"/>
      <c r="M968" s="44"/>
      <c r="N968" s="44"/>
      <c r="O968" s="44"/>
      <c r="P968" s="44"/>
    </row>
    <row r="969" spans="2:16" s="68" customFormat="1" ht="17.55" customHeight="1">
      <c r="C969" s="102" t="s">
        <v>454</v>
      </c>
      <c r="D969" s="103"/>
      <c r="E969" s="20"/>
      <c r="F969" s="20"/>
      <c r="G969" s="20"/>
      <c r="H969" s="20"/>
      <c r="I969" s="20"/>
      <c r="J969" s="20"/>
      <c r="K969" s="63">
        <f t="shared" ref="K969:K974" si="16">E957-SUM(E969:J969)</f>
        <v>0</v>
      </c>
      <c r="L969" s="44"/>
      <c r="M969" s="44"/>
      <c r="N969" s="44"/>
      <c r="O969" s="44"/>
      <c r="P969" s="44"/>
    </row>
    <row r="970" spans="2:16" s="68" customFormat="1" ht="13.8">
      <c r="C970" s="104" t="s">
        <v>455</v>
      </c>
      <c r="D970" s="105"/>
      <c r="E970" s="20"/>
      <c r="F970" s="20"/>
      <c r="G970" s="20"/>
      <c r="H970" s="20"/>
      <c r="I970" s="20"/>
      <c r="J970" s="20"/>
      <c r="K970" s="63">
        <f t="shared" si="16"/>
        <v>0</v>
      </c>
      <c r="L970" s="44"/>
      <c r="M970" s="44"/>
      <c r="N970" s="44"/>
      <c r="O970" s="44"/>
      <c r="P970" s="44"/>
    </row>
    <row r="971" spans="2:16" s="68" customFormat="1" ht="13.8">
      <c r="C971" s="104" t="s">
        <v>456</v>
      </c>
      <c r="D971" s="105"/>
      <c r="E971" s="20"/>
      <c r="F971" s="20"/>
      <c r="G971" s="20"/>
      <c r="H971" s="20"/>
      <c r="I971" s="20"/>
      <c r="J971" s="20"/>
      <c r="K971" s="63">
        <f t="shared" si="16"/>
        <v>0</v>
      </c>
      <c r="L971" s="44"/>
      <c r="M971" s="44"/>
      <c r="N971" s="44"/>
      <c r="O971" s="44"/>
      <c r="P971" s="44"/>
    </row>
    <row r="972" spans="2:16" s="68" customFormat="1" ht="13.8">
      <c r="C972" s="102" t="s">
        <v>9</v>
      </c>
      <c r="D972" s="103"/>
      <c r="E972" s="20"/>
      <c r="F972" s="20"/>
      <c r="G972" s="20"/>
      <c r="H972" s="20"/>
      <c r="I972" s="20"/>
      <c r="J972" s="20"/>
      <c r="K972" s="63">
        <f t="shared" si="16"/>
        <v>0</v>
      </c>
      <c r="L972" s="44"/>
      <c r="M972" s="44"/>
      <c r="N972" s="44"/>
      <c r="O972" s="44"/>
      <c r="P972" s="44"/>
    </row>
    <row r="973" spans="2:16" s="68" customFormat="1" ht="13.8">
      <c r="C973" s="102" t="s">
        <v>555</v>
      </c>
      <c r="D973" s="103"/>
      <c r="E973" s="20"/>
      <c r="F973" s="20"/>
      <c r="G973" s="20"/>
      <c r="H973" s="20"/>
      <c r="I973" s="20"/>
      <c r="J973" s="20"/>
      <c r="K973" s="63">
        <f t="shared" si="16"/>
        <v>0</v>
      </c>
      <c r="L973" s="44"/>
      <c r="M973" s="44"/>
      <c r="N973" s="44"/>
      <c r="O973" s="44"/>
      <c r="P973" s="44"/>
    </row>
    <row r="974" spans="2:16" s="68" customFormat="1" ht="13.8">
      <c r="C974" s="102" t="s">
        <v>11</v>
      </c>
      <c r="D974" s="103"/>
      <c r="E974" s="20"/>
      <c r="F974" s="20"/>
      <c r="G974" s="20"/>
      <c r="H974" s="20"/>
      <c r="I974" s="20"/>
      <c r="J974" s="20"/>
      <c r="K974" s="63">
        <f t="shared" si="16"/>
        <v>0</v>
      </c>
      <c r="L974" s="44"/>
      <c r="M974" s="44"/>
      <c r="N974" s="44"/>
      <c r="O974" s="44"/>
      <c r="P974" s="44"/>
    </row>
    <row r="975" spans="2:16" s="68" customFormat="1" ht="13.8">
      <c r="C975" s="24"/>
      <c r="D975" s="24"/>
      <c r="E975" s="25"/>
      <c r="F975" s="25"/>
      <c r="G975" s="25"/>
      <c r="H975" s="25"/>
      <c r="I975" s="25"/>
    </row>
    <row r="976" spans="2:16" s="68" customFormat="1" ht="13.8">
      <c r="C976" s="18" t="s">
        <v>445</v>
      </c>
      <c r="D976" s="15"/>
      <c r="E976" s="111"/>
      <c r="F976" s="111"/>
      <c r="G976" s="111"/>
      <c r="H976" s="111"/>
    </row>
    <row r="977" spans="2:16" s="68" customFormat="1" ht="13.8">
      <c r="B977" s="92"/>
      <c r="C977" s="18"/>
      <c r="D977" s="15"/>
      <c r="E977" s="15"/>
      <c r="F977" s="15"/>
      <c r="G977" s="15"/>
      <c r="H977" s="15"/>
      <c r="I977" s="15"/>
    </row>
    <row r="978" spans="2:16">
      <c r="B978" s="94" t="s">
        <v>464</v>
      </c>
      <c r="C978" s="96" t="s">
        <v>660</v>
      </c>
      <c r="D978" s="3"/>
    </row>
    <row r="979" spans="2:16">
      <c r="B979" s="94"/>
      <c r="C979" s="11" t="s">
        <v>530</v>
      </c>
      <c r="D979" s="3"/>
    </row>
    <row r="980" spans="2:16" s="68" customFormat="1" ht="66.45" customHeight="1">
      <c r="C980" s="108"/>
      <c r="D980" s="109"/>
      <c r="E980" s="48" t="s">
        <v>287</v>
      </c>
      <c r="F980" s="48" t="s">
        <v>354</v>
      </c>
      <c r="G980" s="48" t="s">
        <v>459</v>
      </c>
      <c r="H980" s="48" t="s">
        <v>273</v>
      </c>
      <c r="I980" s="48" t="s">
        <v>481</v>
      </c>
      <c r="J980" s="47" t="s">
        <v>615</v>
      </c>
      <c r="K980" s="47" t="s">
        <v>59</v>
      </c>
      <c r="L980" s="47" t="s">
        <v>616</v>
      </c>
      <c r="M980" s="64" t="s">
        <v>592</v>
      </c>
    </row>
    <row r="981" spans="2:16" s="68" customFormat="1" ht="13.8">
      <c r="C981" s="102" t="s">
        <v>8</v>
      </c>
      <c r="D981" s="103"/>
      <c r="E981" s="20"/>
      <c r="F981" s="20"/>
      <c r="G981" s="20"/>
      <c r="H981" s="20"/>
      <c r="I981" s="20"/>
      <c r="J981" s="20"/>
      <c r="K981" s="20"/>
      <c r="L981" s="20"/>
      <c r="M981" s="63">
        <f>D56-SUM(E981:L981)</f>
        <v>0</v>
      </c>
      <c r="N981" s="44"/>
      <c r="O981" s="44"/>
      <c r="P981" s="44"/>
    </row>
    <row r="982" spans="2:16" s="68" customFormat="1" ht="17.55" customHeight="1">
      <c r="C982" s="102" t="s">
        <v>454</v>
      </c>
      <c r="D982" s="103"/>
      <c r="E982" s="20"/>
      <c r="F982" s="20"/>
      <c r="G982" s="20"/>
      <c r="H982" s="20"/>
      <c r="I982" s="20"/>
      <c r="J982" s="20"/>
      <c r="K982" s="20"/>
      <c r="L982" s="20"/>
      <c r="M982" s="63">
        <f t="shared" ref="M982:M987" si="17">D57-SUM(E982:L982)</f>
        <v>0</v>
      </c>
      <c r="N982" s="44"/>
      <c r="O982" s="44"/>
      <c r="P982" s="44"/>
    </row>
    <row r="983" spans="2:16" s="68" customFormat="1" ht="13.8">
      <c r="C983" s="104" t="s">
        <v>455</v>
      </c>
      <c r="D983" s="105"/>
      <c r="E983" s="20"/>
      <c r="F983" s="20"/>
      <c r="G983" s="20"/>
      <c r="H983" s="20"/>
      <c r="I983" s="20"/>
      <c r="J983" s="20"/>
      <c r="K983" s="20"/>
      <c r="L983" s="20"/>
      <c r="M983" s="63">
        <f t="shared" si="17"/>
        <v>0</v>
      </c>
      <c r="N983" s="44"/>
      <c r="O983" s="44"/>
      <c r="P983" s="44"/>
    </row>
    <row r="984" spans="2:16" s="68" customFormat="1" ht="13.8">
      <c r="C984" s="104" t="s">
        <v>456</v>
      </c>
      <c r="D984" s="105"/>
      <c r="E984" s="20"/>
      <c r="F984" s="20"/>
      <c r="G984" s="20"/>
      <c r="H984" s="20"/>
      <c r="I984" s="20"/>
      <c r="J984" s="20"/>
      <c r="K984" s="20"/>
      <c r="L984" s="20"/>
      <c r="M984" s="63">
        <f t="shared" si="17"/>
        <v>0</v>
      </c>
      <c r="N984" s="44"/>
      <c r="O984" s="44"/>
      <c r="P984" s="44"/>
    </row>
    <row r="985" spans="2:16" s="68" customFormat="1" ht="13.8">
      <c r="C985" s="102" t="s">
        <v>9</v>
      </c>
      <c r="D985" s="103"/>
      <c r="E985" s="20"/>
      <c r="F985" s="20"/>
      <c r="G985" s="20"/>
      <c r="H985" s="20"/>
      <c r="I985" s="20"/>
      <c r="J985" s="20"/>
      <c r="K985" s="20"/>
      <c r="L985" s="20"/>
      <c r="M985" s="63">
        <f t="shared" si="17"/>
        <v>0</v>
      </c>
      <c r="N985" s="44"/>
      <c r="O985" s="44"/>
      <c r="P985" s="44"/>
    </row>
    <row r="986" spans="2:16" s="68" customFormat="1" ht="13.8">
      <c r="C986" s="102" t="s">
        <v>555</v>
      </c>
      <c r="D986" s="103"/>
      <c r="E986" s="20"/>
      <c r="F986" s="20"/>
      <c r="G986" s="20"/>
      <c r="H986" s="20"/>
      <c r="I986" s="20"/>
      <c r="J986" s="20"/>
      <c r="K986" s="20"/>
      <c r="L986" s="20"/>
      <c r="M986" s="63">
        <f t="shared" si="17"/>
        <v>0</v>
      </c>
      <c r="N986" s="44"/>
      <c r="O986" s="44"/>
      <c r="P986" s="44"/>
    </row>
    <row r="987" spans="2:16" s="68" customFormat="1" ht="13.8">
      <c r="C987" s="102" t="s">
        <v>11</v>
      </c>
      <c r="D987" s="103"/>
      <c r="E987" s="20"/>
      <c r="F987" s="20"/>
      <c r="G987" s="20"/>
      <c r="H987" s="20"/>
      <c r="I987" s="20"/>
      <c r="J987" s="20"/>
      <c r="K987" s="20"/>
      <c r="L987" s="20"/>
      <c r="M987" s="63">
        <f t="shared" si="17"/>
        <v>0</v>
      </c>
      <c r="N987" s="44"/>
      <c r="O987" s="44"/>
      <c r="P987" s="44"/>
    </row>
    <row r="988" spans="2:16" s="68" customFormat="1" ht="13.8">
      <c r="C988" s="24"/>
      <c r="D988" s="24"/>
      <c r="E988" s="42"/>
      <c r="F988" s="42"/>
      <c r="G988" s="42"/>
      <c r="H988" s="42"/>
      <c r="I988" s="42"/>
      <c r="J988" s="42"/>
      <c r="K988" s="42"/>
    </row>
    <row r="989" spans="2:16" s="68" customFormat="1" ht="13.8">
      <c r="B989" s="24"/>
      <c r="C989" s="24"/>
      <c r="D989" s="42"/>
      <c r="E989" s="42"/>
      <c r="F989" s="42"/>
      <c r="G989" s="42"/>
      <c r="H989" s="42"/>
      <c r="I989" s="42"/>
      <c r="J989" s="42"/>
    </row>
    <row r="990" spans="2:16">
      <c r="B990" s="94" t="s">
        <v>433</v>
      </c>
      <c r="C990" s="96" t="s">
        <v>685</v>
      </c>
      <c r="D990" s="3"/>
    </row>
    <row r="991" spans="2:16">
      <c r="B991" s="94"/>
      <c r="C991" s="95" t="s">
        <v>661</v>
      </c>
      <c r="D991" s="3"/>
    </row>
    <row r="992" spans="2:16" s="68" customFormat="1" ht="54.45" customHeight="1">
      <c r="B992" s="92"/>
      <c r="C992" s="80"/>
      <c r="D992" s="81"/>
      <c r="E992" s="47" t="s">
        <v>311</v>
      </c>
      <c r="F992" s="47" t="s">
        <v>310</v>
      </c>
      <c r="G992" s="47" t="s">
        <v>309</v>
      </c>
      <c r="H992" s="47" t="s">
        <v>308</v>
      </c>
      <c r="I992" s="47" t="s">
        <v>74</v>
      </c>
      <c r="J992" s="47" t="s">
        <v>614</v>
      </c>
      <c r="K992" s="64" t="s">
        <v>592</v>
      </c>
    </row>
    <row r="993" spans="2:16" s="68" customFormat="1" ht="13.8">
      <c r="C993" s="52" t="s">
        <v>287</v>
      </c>
      <c r="D993" s="53"/>
      <c r="E993" s="20"/>
      <c r="F993" s="20"/>
      <c r="G993" s="20"/>
      <c r="H993" s="20"/>
      <c r="I993" s="20"/>
      <c r="J993" s="20"/>
      <c r="K993" s="85">
        <f>(E981+E982+E985+E986+E987)-SUM(E993:J993)</f>
        <v>0</v>
      </c>
    </row>
    <row r="994" spans="2:16" s="68" customFormat="1" ht="13.8">
      <c r="C994" s="102" t="s">
        <v>354</v>
      </c>
      <c r="D994" s="103"/>
      <c r="E994" s="20"/>
      <c r="F994" s="20"/>
      <c r="G994" s="20"/>
      <c r="H994" s="20"/>
      <c r="I994" s="20"/>
      <c r="J994" s="20"/>
      <c r="K994" s="85">
        <f>(F981+F982+F985+F986+F987)-SUM(E994:J994)</f>
        <v>0</v>
      </c>
    </row>
    <row r="995" spans="2:16" s="68" customFormat="1" ht="13.8">
      <c r="C995" s="102" t="s">
        <v>459</v>
      </c>
      <c r="D995" s="103"/>
      <c r="E995" s="20"/>
      <c r="F995" s="20"/>
      <c r="G995" s="20"/>
      <c r="H995" s="20"/>
      <c r="I995" s="20"/>
      <c r="J995" s="20"/>
      <c r="K995" s="85">
        <f>(G981+G982+G985+G986+G987)-SUM(E995:J995)</f>
        <v>0</v>
      </c>
    </row>
    <row r="996" spans="2:16" s="68" customFormat="1" ht="13.8">
      <c r="C996" s="102" t="s">
        <v>273</v>
      </c>
      <c r="D996" s="103"/>
      <c r="E996" s="20"/>
      <c r="F996" s="20"/>
      <c r="G996" s="20"/>
      <c r="H996" s="20"/>
      <c r="I996" s="20"/>
      <c r="J996" s="20"/>
      <c r="K996" s="85">
        <f>(H981+H982+H985+H986+H987)-SUM(E996:J996)</f>
        <v>0</v>
      </c>
    </row>
    <row r="997" spans="2:16" s="68" customFormat="1" ht="13.8">
      <c r="C997" s="52" t="s">
        <v>481</v>
      </c>
      <c r="D997" s="53"/>
      <c r="E997" s="20"/>
      <c r="F997" s="20"/>
      <c r="G997" s="20"/>
      <c r="H997" s="20"/>
      <c r="I997" s="20"/>
      <c r="J997" s="20"/>
      <c r="K997" s="85">
        <f>(I981+I982+I985+I987+I986)-SUM(E997:J997)</f>
        <v>0</v>
      </c>
    </row>
    <row r="998" spans="2:16" s="68" customFormat="1" ht="13.8">
      <c r="C998" s="102" t="s">
        <v>615</v>
      </c>
      <c r="D998" s="103"/>
      <c r="E998" s="20"/>
      <c r="F998" s="20"/>
      <c r="G998" s="20"/>
      <c r="H998" s="20"/>
      <c r="I998" s="20"/>
      <c r="J998" s="20"/>
      <c r="K998" s="85">
        <f>(J981+J982+J985+J986+J987)-SUM(E998:J998)</f>
        <v>0</v>
      </c>
    </row>
    <row r="999" spans="2:16" s="68" customFormat="1" ht="13.8">
      <c r="C999" s="102" t="s">
        <v>59</v>
      </c>
      <c r="D999" s="103"/>
      <c r="E999" s="20"/>
      <c r="F999" s="20"/>
      <c r="G999" s="20"/>
      <c r="H999" s="20"/>
      <c r="I999" s="20"/>
      <c r="J999" s="20"/>
      <c r="K999" s="85">
        <f>(K981+K982+K985+K986+K987)-SUM(E999:J999)</f>
        <v>0</v>
      </c>
    </row>
    <row r="1000" spans="2:16" s="68" customFormat="1" ht="13.8">
      <c r="C1000" s="24"/>
      <c r="D1000" s="24"/>
      <c r="E1000" s="42"/>
      <c r="F1000" s="42"/>
      <c r="G1000" s="42"/>
      <c r="H1000" s="42"/>
      <c r="I1000" s="42"/>
      <c r="J1000" s="42"/>
    </row>
    <row r="1001" spans="2:16" s="68" customFormat="1" ht="13.8">
      <c r="B1001" s="99"/>
      <c r="C1001" s="24"/>
      <c r="D1001" s="25"/>
      <c r="E1001" s="25"/>
      <c r="F1001" s="25"/>
      <c r="G1001" s="25"/>
      <c r="H1001" s="25"/>
    </row>
    <row r="1002" spans="2:16">
      <c r="B1002" s="94" t="s">
        <v>434</v>
      </c>
      <c r="C1002" s="96" t="s">
        <v>662</v>
      </c>
      <c r="D1002" s="3"/>
    </row>
    <row r="1003" spans="2:16">
      <c r="B1003" s="97"/>
      <c r="C1003" s="11" t="s">
        <v>498</v>
      </c>
      <c r="D1003" s="3"/>
    </row>
    <row r="1004" spans="2:16">
      <c r="B1004" s="94"/>
      <c r="C1004" s="11" t="s">
        <v>530</v>
      </c>
      <c r="D1004" s="3"/>
    </row>
    <row r="1005" spans="2:16" s="68" customFormat="1" ht="66.45" customHeight="1">
      <c r="B1005" s="92"/>
      <c r="C1005" s="108"/>
      <c r="D1005" s="109"/>
      <c r="E1005" s="48" t="s">
        <v>287</v>
      </c>
      <c r="F1005" s="48" t="s">
        <v>449</v>
      </c>
      <c r="G1005" s="48" t="s">
        <v>273</v>
      </c>
      <c r="H1005" s="48" t="s">
        <v>481</v>
      </c>
      <c r="I1005" s="47" t="s">
        <v>451</v>
      </c>
      <c r="J1005" s="47" t="s">
        <v>59</v>
      </c>
      <c r="K1005" s="47" t="s">
        <v>616</v>
      </c>
      <c r="L1005" s="64" t="s">
        <v>592</v>
      </c>
    </row>
    <row r="1006" spans="2:16" s="68" customFormat="1" ht="13.8">
      <c r="C1006" s="102" t="s">
        <v>8</v>
      </c>
      <c r="D1006" s="103"/>
      <c r="E1006" s="20"/>
      <c r="F1006" s="20"/>
      <c r="G1006" s="20"/>
      <c r="H1006" s="20"/>
      <c r="I1006" s="20"/>
      <c r="J1006" s="20"/>
      <c r="K1006" s="20"/>
      <c r="L1006" s="63">
        <f t="shared" ref="L1006:L1012" si="18">D56-SUM(E1006:K1006)</f>
        <v>0</v>
      </c>
      <c r="M1006" s="44"/>
      <c r="N1006" s="44"/>
      <c r="O1006" s="44"/>
      <c r="P1006" s="44"/>
    </row>
    <row r="1007" spans="2:16" s="68" customFormat="1" ht="17.55" customHeight="1">
      <c r="C1007" s="102" t="s">
        <v>454</v>
      </c>
      <c r="D1007" s="103"/>
      <c r="E1007" s="20"/>
      <c r="F1007" s="20"/>
      <c r="G1007" s="20"/>
      <c r="H1007" s="20"/>
      <c r="I1007" s="20"/>
      <c r="J1007" s="20"/>
      <c r="K1007" s="20"/>
      <c r="L1007" s="63">
        <f t="shared" si="18"/>
        <v>0</v>
      </c>
      <c r="M1007" s="44"/>
      <c r="N1007" s="44"/>
      <c r="O1007" s="44"/>
      <c r="P1007" s="44"/>
    </row>
    <row r="1008" spans="2:16" s="68" customFormat="1" ht="13.8">
      <c r="C1008" s="104" t="s">
        <v>455</v>
      </c>
      <c r="D1008" s="105"/>
      <c r="E1008" s="20"/>
      <c r="F1008" s="20"/>
      <c r="G1008" s="20"/>
      <c r="H1008" s="20"/>
      <c r="I1008" s="20"/>
      <c r="J1008" s="20"/>
      <c r="K1008" s="20"/>
      <c r="L1008" s="63">
        <f t="shared" si="18"/>
        <v>0</v>
      </c>
      <c r="M1008" s="44"/>
      <c r="N1008" s="44"/>
      <c r="O1008" s="44"/>
      <c r="P1008" s="44"/>
    </row>
    <row r="1009" spans="2:16" s="68" customFormat="1" ht="13.8">
      <c r="C1009" s="104" t="s">
        <v>456</v>
      </c>
      <c r="D1009" s="105"/>
      <c r="E1009" s="20"/>
      <c r="F1009" s="20"/>
      <c r="G1009" s="20"/>
      <c r="H1009" s="20"/>
      <c r="I1009" s="20"/>
      <c r="J1009" s="20"/>
      <c r="K1009" s="20"/>
      <c r="L1009" s="63">
        <f t="shared" si="18"/>
        <v>0</v>
      </c>
      <c r="M1009" s="44"/>
      <c r="N1009" s="44"/>
      <c r="O1009" s="44"/>
      <c r="P1009" s="44"/>
    </row>
    <row r="1010" spans="2:16" s="68" customFormat="1" ht="13.8">
      <c r="C1010" s="102" t="s">
        <v>9</v>
      </c>
      <c r="D1010" s="103"/>
      <c r="E1010" s="20"/>
      <c r="F1010" s="20"/>
      <c r="G1010" s="20"/>
      <c r="H1010" s="20"/>
      <c r="I1010" s="20"/>
      <c r="J1010" s="20"/>
      <c r="K1010" s="20"/>
      <c r="L1010" s="63">
        <f t="shared" si="18"/>
        <v>0</v>
      </c>
      <c r="M1010" s="44"/>
      <c r="N1010" s="44"/>
      <c r="O1010" s="44"/>
      <c r="P1010" s="44"/>
    </row>
    <row r="1011" spans="2:16" s="68" customFormat="1" ht="13.8">
      <c r="C1011" s="102" t="s">
        <v>555</v>
      </c>
      <c r="D1011" s="103"/>
      <c r="E1011" s="20"/>
      <c r="F1011" s="20"/>
      <c r="G1011" s="20"/>
      <c r="H1011" s="20"/>
      <c r="I1011" s="20"/>
      <c r="J1011" s="20"/>
      <c r="K1011" s="20"/>
      <c r="L1011" s="63">
        <f t="shared" si="18"/>
        <v>0</v>
      </c>
      <c r="M1011" s="44"/>
      <c r="N1011" s="44"/>
      <c r="O1011" s="44"/>
      <c r="P1011" s="44"/>
    </row>
    <row r="1012" spans="2:16" s="68" customFormat="1" ht="13.8">
      <c r="C1012" s="102" t="s">
        <v>11</v>
      </c>
      <c r="D1012" s="103"/>
      <c r="E1012" s="20"/>
      <c r="F1012" s="20"/>
      <c r="G1012" s="20"/>
      <c r="H1012" s="20"/>
      <c r="I1012" s="20"/>
      <c r="J1012" s="20"/>
      <c r="K1012" s="20"/>
      <c r="L1012" s="63">
        <f t="shared" si="18"/>
        <v>0</v>
      </c>
      <c r="M1012" s="44"/>
      <c r="N1012" s="44"/>
      <c r="O1012" s="44"/>
      <c r="P1012" s="44"/>
    </row>
    <row r="1013" spans="2:16" s="68" customFormat="1" ht="13.8">
      <c r="B1013" s="92"/>
      <c r="C1013" s="18"/>
      <c r="D1013" s="15"/>
      <c r="E1013" s="15"/>
      <c r="F1013" s="15"/>
      <c r="G1013" s="15"/>
      <c r="H1013" s="15"/>
    </row>
    <row r="1014" spans="2:16" s="68" customFormat="1" ht="13.8">
      <c r="B1014" s="92"/>
      <c r="C1014" s="24"/>
      <c r="D1014" s="24"/>
      <c r="E1014" s="25"/>
      <c r="F1014" s="25"/>
      <c r="G1014" s="25"/>
      <c r="H1014" s="25"/>
      <c r="I1014" s="25"/>
    </row>
    <row r="1015" spans="2:16">
      <c r="B1015" s="94" t="s">
        <v>435</v>
      </c>
      <c r="C1015" s="96" t="s">
        <v>663</v>
      </c>
      <c r="D1015" s="3"/>
    </row>
    <row r="1016" spans="2:16">
      <c r="B1016" s="94"/>
      <c r="C1016" s="95" t="s">
        <v>664</v>
      </c>
      <c r="D1016" s="3"/>
    </row>
    <row r="1017" spans="2:16" s="68" customFormat="1" ht="52.95" customHeight="1">
      <c r="B1017" s="92"/>
      <c r="C1017" s="80"/>
      <c r="D1017" s="81"/>
      <c r="E1017" s="47" t="s">
        <v>311</v>
      </c>
      <c r="F1017" s="47" t="s">
        <v>310</v>
      </c>
      <c r="G1017" s="47" t="s">
        <v>309</v>
      </c>
      <c r="H1017" s="47" t="s">
        <v>308</v>
      </c>
      <c r="I1017" s="47" t="s">
        <v>74</v>
      </c>
      <c r="J1017" s="47" t="s">
        <v>614</v>
      </c>
      <c r="K1017" s="64" t="s">
        <v>592</v>
      </c>
    </row>
    <row r="1018" spans="2:16" s="68" customFormat="1" ht="13.8">
      <c r="C1018" s="52" t="s">
        <v>287</v>
      </c>
      <c r="D1018" s="53"/>
      <c r="E1018" s="20"/>
      <c r="F1018" s="20"/>
      <c r="G1018" s="20"/>
      <c r="H1018" s="20"/>
      <c r="I1018" s="20"/>
      <c r="J1018" s="20"/>
      <c r="K1018" s="85">
        <f>(E1006+E1007+E1010+E1011+E1012)-SUM(E1018:J1018)</f>
        <v>0</v>
      </c>
    </row>
    <row r="1019" spans="2:16" s="68" customFormat="1" ht="13.8">
      <c r="C1019" s="102" t="s">
        <v>449</v>
      </c>
      <c r="D1019" s="103"/>
      <c r="E1019" s="20"/>
      <c r="F1019" s="20"/>
      <c r="G1019" s="20"/>
      <c r="H1019" s="20"/>
      <c r="I1019" s="20"/>
      <c r="J1019" s="20"/>
      <c r="K1019" s="85">
        <f>(F1006+F1007+F1010+F1011+F1012)-SUM(E1019:J1019)</f>
        <v>0</v>
      </c>
    </row>
    <row r="1020" spans="2:16" s="68" customFormat="1" ht="13.8">
      <c r="B1020" s="92"/>
      <c r="C1020" s="102" t="s">
        <v>273</v>
      </c>
      <c r="D1020" s="103"/>
      <c r="E1020" s="20"/>
      <c r="F1020" s="20"/>
      <c r="G1020" s="20"/>
      <c r="H1020" s="20"/>
      <c r="I1020" s="20"/>
      <c r="J1020" s="20"/>
      <c r="K1020" s="85">
        <f>(G1006+G1007+G1010+G1011+G1012)-SUM(E1020:J1020)</f>
        <v>0</v>
      </c>
    </row>
    <row r="1021" spans="2:16" s="68" customFormat="1" ht="13.8">
      <c r="B1021" s="92"/>
      <c r="C1021" s="52" t="s">
        <v>481</v>
      </c>
      <c r="D1021" s="53"/>
      <c r="E1021" s="20"/>
      <c r="F1021" s="20"/>
      <c r="G1021" s="20"/>
      <c r="H1021" s="20"/>
      <c r="I1021" s="20"/>
      <c r="J1021" s="20"/>
      <c r="K1021" s="85">
        <f>(H1006+H1007+H1010+H1011+H1012)-SUM(E1021:J1021)</f>
        <v>0</v>
      </c>
    </row>
    <row r="1022" spans="2:16" s="68" customFormat="1" ht="13.8">
      <c r="B1022" s="92"/>
      <c r="C1022" s="102" t="s">
        <v>451</v>
      </c>
      <c r="D1022" s="103"/>
      <c r="E1022" s="20"/>
      <c r="F1022" s="20"/>
      <c r="G1022" s="20"/>
      <c r="H1022" s="20"/>
      <c r="I1022" s="20"/>
      <c r="J1022" s="20"/>
      <c r="K1022" s="85">
        <f>(I1006+I1007+I1010+I1011+I1012)-SUM(E1022:J1022)</f>
        <v>0</v>
      </c>
    </row>
    <row r="1023" spans="2:16" s="68" customFormat="1" ht="13.8">
      <c r="C1023" s="102" t="s">
        <v>59</v>
      </c>
      <c r="D1023" s="103"/>
      <c r="E1023" s="20"/>
      <c r="F1023" s="20"/>
      <c r="G1023" s="20"/>
      <c r="H1023" s="20"/>
      <c r="I1023" s="20"/>
      <c r="J1023" s="20"/>
      <c r="K1023" s="85">
        <f>(J1006+J1007+J1010+J1011+J1012)-SUM(E1023:J1023)</f>
        <v>0</v>
      </c>
    </row>
    <row r="1024" spans="2:16" s="68" customFormat="1" ht="13.8">
      <c r="C1024" s="18"/>
      <c r="D1024" s="15"/>
      <c r="E1024" s="15"/>
      <c r="F1024" s="15"/>
      <c r="G1024" s="15"/>
      <c r="H1024" s="15"/>
      <c r="I1024" s="15"/>
    </row>
    <row r="1025" spans="2:22" s="68" customFormat="1" ht="13.8">
      <c r="C1025" s="22"/>
      <c r="D1025" s="22"/>
    </row>
    <row r="1026" spans="2:22" s="68" customFormat="1" ht="15.6">
      <c r="B1026" s="110" t="s">
        <v>542</v>
      </c>
      <c r="C1026" s="110"/>
      <c r="D1026" s="110"/>
      <c r="E1026" s="110"/>
      <c r="F1026" s="110"/>
      <c r="G1026" s="110"/>
      <c r="H1026" s="110"/>
      <c r="I1026" s="110"/>
      <c r="J1026" s="110"/>
      <c r="K1026" s="110"/>
      <c r="L1026" s="110"/>
      <c r="M1026" s="110"/>
      <c r="N1026" s="110"/>
      <c r="O1026" s="110"/>
      <c r="P1026" s="110"/>
      <c r="Q1026" s="110"/>
      <c r="R1026" s="110"/>
      <c r="S1026" s="10"/>
      <c r="T1026" s="10"/>
      <c r="U1026" s="10"/>
      <c r="V1026" s="10"/>
    </row>
    <row r="1027" spans="2:22" s="68" customFormat="1" ht="13.8"/>
    <row r="1028" spans="2:22">
      <c r="B1028" s="45" t="s">
        <v>436</v>
      </c>
      <c r="C1028" s="4" t="s">
        <v>543</v>
      </c>
      <c r="D1028" s="4"/>
    </row>
    <row r="1029" spans="2:22" s="68" customFormat="1" ht="13.8">
      <c r="B1029" s="92"/>
      <c r="C1029" s="95" t="s">
        <v>665</v>
      </c>
      <c r="D1029" s="11"/>
    </row>
    <row r="1030" spans="2:22" s="68" customFormat="1" ht="86.55" customHeight="1">
      <c r="B1030" s="92"/>
      <c r="C1030" s="108"/>
      <c r="D1030" s="109"/>
      <c r="E1030" s="48" t="s">
        <v>666</v>
      </c>
      <c r="F1030" s="47" t="s">
        <v>60</v>
      </c>
      <c r="G1030" s="47" t="s">
        <v>61</v>
      </c>
      <c r="H1030" s="47" t="s">
        <v>62</v>
      </c>
      <c r="I1030" s="47" t="s">
        <v>63</v>
      </c>
      <c r="J1030" s="47" t="s">
        <v>64</v>
      </c>
      <c r="K1030" s="47" t="s">
        <v>65</v>
      </c>
      <c r="L1030" s="47" t="s">
        <v>66</v>
      </c>
      <c r="M1030" s="64" t="s">
        <v>592</v>
      </c>
    </row>
    <row r="1031" spans="2:22" s="68" customFormat="1" ht="13.8">
      <c r="C1031" s="102" t="s">
        <v>8</v>
      </c>
      <c r="D1031" s="103"/>
      <c r="E1031" s="20"/>
      <c r="F1031" s="20"/>
      <c r="G1031" s="20"/>
      <c r="H1031" s="20"/>
      <c r="I1031" s="20"/>
      <c r="J1031" s="20"/>
      <c r="K1031" s="20"/>
      <c r="L1031" s="20"/>
      <c r="M1031" s="63">
        <f t="shared" ref="M1031:M1037" si="19">D56-SUM(E1031:L1031)</f>
        <v>0</v>
      </c>
      <c r="O1031" s="44"/>
    </row>
    <row r="1032" spans="2:22" s="68" customFormat="1" ht="17.55" customHeight="1">
      <c r="C1032" s="102" t="s">
        <v>454</v>
      </c>
      <c r="D1032" s="103"/>
      <c r="E1032" s="20"/>
      <c r="F1032" s="20"/>
      <c r="G1032" s="20"/>
      <c r="H1032" s="20"/>
      <c r="I1032" s="20"/>
      <c r="J1032" s="20"/>
      <c r="K1032" s="20"/>
      <c r="L1032" s="20"/>
      <c r="M1032" s="63">
        <f t="shared" si="19"/>
        <v>0</v>
      </c>
      <c r="O1032" s="44"/>
    </row>
    <row r="1033" spans="2:22" s="68" customFormat="1" ht="13.8">
      <c r="C1033" s="104" t="s">
        <v>455</v>
      </c>
      <c r="D1033" s="105"/>
      <c r="E1033" s="20"/>
      <c r="F1033" s="20"/>
      <c r="G1033" s="20"/>
      <c r="H1033" s="20"/>
      <c r="I1033" s="20"/>
      <c r="J1033" s="20"/>
      <c r="K1033" s="20"/>
      <c r="L1033" s="20"/>
      <c r="M1033" s="63">
        <f t="shared" si="19"/>
        <v>0</v>
      </c>
      <c r="O1033" s="44"/>
    </row>
    <row r="1034" spans="2:22" s="68" customFormat="1" ht="13.8">
      <c r="C1034" s="104" t="s">
        <v>456</v>
      </c>
      <c r="D1034" s="105"/>
      <c r="E1034" s="20"/>
      <c r="F1034" s="20"/>
      <c r="G1034" s="20"/>
      <c r="H1034" s="20"/>
      <c r="I1034" s="20"/>
      <c r="J1034" s="20"/>
      <c r="K1034" s="20"/>
      <c r="L1034" s="20"/>
      <c r="M1034" s="63">
        <f t="shared" si="19"/>
        <v>0</v>
      </c>
      <c r="O1034" s="44"/>
    </row>
    <row r="1035" spans="2:22" s="68" customFormat="1" ht="13.8">
      <c r="C1035" s="102" t="s">
        <v>9</v>
      </c>
      <c r="D1035" s="103"/>
      <c r="E1035" s="20"/>
      <c r="F1035" s="20"/>
      <c r="G1035" s="20"/>
      <c r="H1035" s="20"/>
      <c r="I1035" s="20"/>
      <c r="J1035" s="20"/>
      <c r="K1035" s="20"/>
      <c r="L1035" s="20"/>
      <c r="M1035" s="63">
        <f t="shared" si="19"/>
        <v>0</v>
      </c>
      <c r="O1035" s="44"/>
    </row>
    <row r="1036" spans="2:22" s="68" customFormat="1" ht="13.8">
      <c r="C1036" s="102" t="s">
        <v>555</v>
      </c>
      <c r="D1036" s="103"/>
      <c r="E1036" s="20"/>
      <c r="F1036" s="20"/>
      <c r="G1036" s="20"/>
      <c r="H1036" s="20"/>
      <c r="I1036" s="20"/>
      <c r="J1036" s="20"/>
      <c r="K1036" s="20"/>
      <c r="L1036" s="20"/>
      <c r="M1036" s="63">
        <f t="shared" si="19"/>
        <v>0</v>
      </c>
      <c r="O1036" s="44"/>
    </row>
    <row r="1037" spans="2:22" s="68" customFormat="1" ht="13.8">
      <c r="C1037" s="102" t="s">
        <v>11</v>
      </c>
      <c r="D1037" s="103"/>
      <c r="E1037" s="20"/>
      <c r="F1037" s="20"/>
      <c r="G1037" s="20"/>
      <c r="H1037" s="20"/>
      <c r="I1037" s="20"/>
      <c r="J1037" s="20"/>
      <c r="K1037" s="20"/>
      <c r="L1037" s="20"/>
      <c r="M1037" s="63">
        <f t="shared" si="19"/>
        <v>0</v>
      </c>
      <c r="O1037" s="44"/>
    </row>
    <row r="1038" spans="2:22" s="68" customFormat="1" ht="13.8">
      <c r="C1038" s="24"/>
      <c r="D1038" s="24"/>
      <c r="E1038" s="42"/>
      <c r="F1038" s="42"/>
      <c r="G1038" s="42"/>
      <c r="H1038" s="42"/>
      <c r="I1038" s="44"/>
      <c r="J1038" s="44"/>
      <c r="K1038" s="44"/>
      <c r="L1038" s="44"/>
      <c r="M1038" s="44"/>
      <c r="N1038" s="44"/>
      <c r="O1038" s="44"/>
    </row>
    <row r="1039" spans="2:22" s="68" customFormat="1" ht="13.8">
      <c r="C1039" s="24"/>
      <c r="D1039" s="24"/>
      <c r="E1039" s="38"/>
      <c r="F1039" s="32"/>
      <c r="G1039" s="38"/>
      <c r="H1039" s="32"/>
      <c r="I1039" s="38"/>
      <c r="J1039" s="32"/>
      <c r="K1039" s="38"/>
      <c r="L1039" s="38"/>
      <c r="M1039" s="38"/>
    </row>
    <row r="1040" spans="2:22">
      <c r="B1040" s="94" t="s">
        <v>437</v>
      </c>
      <c r="C1040" s="4" t="s">
        <v>667</v>
      </c>
      <c r="D1040" s="4"/>
    </row>
    <row r="1041" spans="2:15" s="68" customFormat="1" ht="13.8">
      <c r="C1041" s="26"/>
      <c r="D1041" s="26"/>
    </row>
    <row r="1042" spans="2:15" s="68" customFormat="1" ht="13.8">
      <c r="C1042" s="14" t="s">
        <v>312</v>
      </c>
      <c r="D1042" s="51"/>
    </row>
    <row r="1043" spans="2:15" s="68" customFormat="1" ht="13.8">
      <c r="C1043" s="57" t="s">
        <v>465</v>
      </c>
      <c r="D1043" s="51"/>
    </row>
    <row r="1044" spans="2:15" s="68" customFormat="1" ht="13.8">
      <c r="C1044" s="56" t="s">
        <v>347</v>
      </c>
      <c r="D1044" s="51"/>
    </row>
    <row r="1045" spans="2:15" s="68" customFormat="1" ht="13.8">
      <c r="C1045" s="56" t="s">
        <v>466</v>
      </c>
      <c r="D1045" s="51"/>
    </row>
    <row r="1046" spans="2:15" s="68" customFormat="1" ht="13.8">
      <c r="C1046" s="14" t="s">
        <v>313</v>
      </c>
      <c r="D1046" s="51"/>
    </row>
    <row r="1047" spans="2:15" s="68" customFormat="1" ht="13.8">
      <c r="C1047" s="58" t="s">
        <v>573</v>
      </c>
      <c r="D1047" s="51"/>
    </row>
    <row r="1048" spans="2:15" s="68" customFormat="1" ht="13.8">
      <c r="C1048" s="14" t="s">
        <v>314</v>
      </c>
      <c r="D1048" s="51"/>
    </row>
    <row r="1049" spans="2:15" s="68" customFormat="1" ht="13.8">
      <c r="C1049" s="72"/>
      <c r="D1049" s="72"/>
    </row>
    <row r="1050" spans="2:15" s="68" customFormat="1" ht="13.8">
      <c r="C1050" s="72"/>
      <c r="D1050" s="72"/>
    </row>
    <row r="1051" spans="2:15">
      <c r="B1051" s="45" t="s">
        <v>438</v>
      </c>
      <c r="C1051" s="4" t="s">
        <v>628</v>
      </c>
      <c r="D1051" s="4"/>
    </row>
    <row r="1052" spans="2:15" s="68" customFormat="1" ht="13.8">
      <c r="B1052" s="92"/>
      <c r="C1052" s="95" t="s">
        <v>668</v>
      </c>
      <c r="D1052" s="11"/>
    </row>
    <row r="1053" spans="2:15" s="68" customFormat="1" ht="30.6">
      <c r="B1053" s="92"/>
      <c r="C1053" s="106"/>
      <c r="D1053" s="107"/>
      <c r="E1053" s="47" t="s">
        <v>31</v>
      </c>
      <c r="F1053" s="48" t="s">
        <v>669</v>
      </c>
      <c r="G1053" s="64" t="s">
        <v>592</v>
      </c>
    </row>
    <row r="1054" spans="2:15" s="68" customFormat="1" ht="13.8">
      <c r="B1054" s="92"/>
      <c r="C1054" s="102" t="s">
        <v>8</v>
      </c>
      <c r="D1054" s="103"/>
      <c r="E1054" s="20"/>
      <c r="F1054" s="20"/>
      <c r="G1054" s="85">
        <f>D56-SUM(E1054:F1054)</f>
        <v>0</v>
      </c>
      <c r="H1054" s="44"/>
      <c r="I1054" s="44"/>
      <c r="J1054" s="44"/>
      <c r="K1054" s="44"/>
      <c r="L1054" s="44"/>
      <c r="M1054" s="44"/>
      <c r="N1054" s="44"/>
      <c r="O1054" s="44"/>
    </row>
    <row r="1055" spans="2:15" s="68" customFormat="1" ht="17.55" customHeight="1">
      <c r="B1055" s="92"/>
      <c r="C1055" s="102" t="s">
        <v>454</v>
      </c>
      <c r="D1055" s="103"/>
      <c r="E1055" s="20"/>
      <c r="F1055" s="20"/>
      <c r="G1055" s="85">
        <f t="shared" ref="G1055:G1059" si="20">D57-SUM(E1055:F1055)</f>
        <v>0</v>
      </c>
      <c r="H1055" s="44"/>
      <c r="I1055" s="44"/>
      <c r="J1055" s="44"/>
      <c r="K1055" s="44"/>
      <c r="L1055" s="44"/>
      <c r="M1055" s="44"/>
      <c r="N1055" s="44"/>
      <c r="O1055" s="44"/>
    </row>
    <row r="1056" spans="2:15" s="68" customFormat="1" ht="13.8">
      <c r="C1056" s="104" t="s">
        <v>455</v>
      </c>
      <c r="D1056" s="105"/>
      <c r="E1056" s="20"/>
      <c r="F1056" s="20"/>
      <c r="G1056" s="85">
        <f t="shared" si="20"/>
        <v>0</v>
      </c>
      <c r="H1056" s="44"/>
      <c r="I1056" s="44"/>
      <c r="J1056" s="44"/>
      <c r="K1056" s="44"/>
      <c r="L1056" s="44"/>
      <c r="M1056" s="44"/>
      <c r="N1056" s="44"/>
      <c r="O1056" s="44"/>
    </row>
    <row r="1057" spans="2:16" s="68" customFormat="1" ht="13.8">
      <c r="C1057" s="104" t="s">
        <v>456</v>
      </c>
      <c r="D1057" s="105"/>
      <c r="E1057" s="20"/>
      <c r="F1057" s="20"/>
      <c r="G1057" s="85">
        <f t="shared" si="20"/>
        <v>0</v>
      </c>
      <c r="H1057" s="44"/>
      <c r="I1057" s="44"/>
      <c r="J1057" s="44"/>
      <c r="K1057" s="44"/>
      <c r="L1057" s="44"/>
      <c r="M1057" s="44"/>
      <c r="N1057" s="44"/>
      <c r="O1057" s="44"/>
    </row>
    <row r="1058" spans="2:16" s="68" customFormat="1" ht="13.8">
      <c r="C1058" s="102" t="s">
        <v>9</v>
      </c>
      <c r="D1058" s="103"/>
      <c r="E1058" s="20"/>
      <c r="F1058" s="20"/>
      <c r="G1058" s="85">
        <f t="shared" si="20"/>
        <v>0</v>
      </c>
      <c r="H1058" s="44"/>
      <c r="I1058" s="44"/>
      <c r="J1058" s="44"/>
      <c r="K1058" s="44"/>
      <c r="L1058" s="44"/>
      <c r="M1058" s="44"/>
      <c r="N1058" s="44"/>
      <c r="O1058" s="44"/>
    </row>
    <row r="1059" spans="2:16" s="68" customFormat="1" ht="13.8">
      <c r="C1059" s="102" t="s">
        <v>555</v>
      </c>
      <c r="D1059" s="103"/>
      <c r="E1059" s="20"/>
      <c r="F1059" s="20"/>
      <c r="G1059" s="85">
        <f t="shared" si="20"/>
        <v>0</v>
      </c>
      <c r="H1059" s="44"/>
      <c r="I1059" s="44"/>
      <c r="J1059" s="44"/>
      <c r="K1059" s="44"/>
      <c r="L1059" s="44"/>
      <c r="M1059" s="44"/>
      <c r="N1059" s="44"/>
      <c r="O1059" s="44"/>
    </row>
    <row r="1060" spans="2:16" s="68" customFormat="1" ht="13.8">
      <c r="C1060" s="102" t="s">
        <v>11</v>
      </c>
      <c r="D1060" s="103"/>
      <c r="E1060" s="20"/>
      <c r="F1060" s="20"/>
      <c r="G1060" s="85">
        <f>D62-SUM(E1060:F1060)</f>
        <v>0</v>
      </c>
      <c r="H1060" s="44"/>
      <c r="I1060" s="44"/>
      <c r="J1060" s="44"/>
      <c r="K1060" s="44"/>
      <c r="L1060" s="44"/>
      <c r="M1060" s="44"/>
      <c r="N1060" s="44"/>
      <c r="O1060" s="44"/>
    </row>
    <row r="1061" spans="2:16" s="68" customFormat="1" ht="13.8">
      <c r="C1061" s="24"/>
      <c r="D1061" s="24"/>
      <c r="E1061" s="25"/>
      <c r="F1061" s="25"/>
      <c r="G1061" s="25"/>
      <c r="H1061" s="44"/>
      <c r="I1061" s="44"/>
      <c r="J1061" s="44"/>
      <c r="K1061" s="44"/>
    </row>
    <row r="1062" spans="2:16" s="68" customFormat="1" ht="13.8">
      <c r="C1062" s="24"/>
      <c r="D1062" s="24"/>
      <c r="E1062" s="25"/>
      <c r="F1062" s="25"/>
      <c r="G1062" s="25"/>
    </row>
    <row r="1063" spans="2:16">
      <c r="B1063" s="94" t="s">
        <v>439</v>
      </c>
      <c r="C1063" s="4" t="s">
        <v>670</v>
      </c>
      <c r="D1063" s="1"/>
    </row>
    <row r="1064" spans="2:16" s="68" customFormat="1" ht="13.8">
      <c r="C1064" s="11" t="s">
        <v>67</v>
      </c>
      <c r="D1064" s="11"/>
    </row>
    <row r="1065" spans="2:16" s="68" customFormat="1" ht="81" customHeight="1">
      <c r="C1065" s="106"/>
      <c r="D1065" s="107"/>
      <c r="E1065" s="47" t="s">
        <v>629</v>
      </c>
      <c r="F1065" s="47" t="s">
        <v>617</v>
      </c>
      <c r="G1065" s="47" t="s">
        <v>630</v>
      </c>
      <c r="H1065" s="47" t="s">
        <v>68</v>
      </c>
      <c r="I1065" s="47" t="s">
        <v>687</v>
      </c>
      <c r="J1065" s="64" t="s">
        <v>592</v>
      </c>
      <c r="K1065" s="44"/>
    </row>
    <row r="1066" spans="2:16" s="68" customFormat="1" ht="13.8">
      <c r="C1066" s="102" t="s">
        <v>8</v>
      </c>
      <c r="D1066" s="103"/>
      <c r="E1066" s="20"/>
      <c r="F1066" s="20"/>
      <c r="G1066" s="20"/>
      <c r="H1066" s="20"/>
      <c r="I1066" s="20"/>
      <c r="J1066" s="63">
        <f>(I1031+J1031+L1031)-SUM(E1066:I1066)</f>
        <v>0</v>
      </c>
      <c r="K1066" s="44"/>
      <c r="L1066" s="44"/>
      <c r="M1066" s="44"/>
      <c r="N1066" s="44"/>
      <c r="O1066" s="44"/>
      <c r="P1066" s="44"/>
    </row>
    <row r="1067" spans="2:16" s="68" customFormat="1" ht="17.55" customHeight="1">
      <c r="C1067" s="102" t="s">
        <v>454</v>
      </c>
      <c r="D1067" s="103"/>
      <c r="E1067" s="20"/>
      <c r="F1067" s="20"/>
      <c r="G1067" s="20"/>
      <c r="H1067" s="20"/>
      <c r="I1067" s="20"/>
      <c r="J1067" s="63">
        <f t="shared" ref="J1067:J1072" si="21">(I1032+J1032+L1032)-SUM(E1067:I1067)</f>
        <v>0</v>
      </c>
      <c r="K1067" s="44"/>
      <c r="L1067" s="44"/>
      <c r="M1067" s="44"/>
      <c r="N1067" s="44"/>
      <c r="O1067" s="44"/>
      <c r="P1067" s="44"/>
    </row>
    <row r="1068" spans="2:16" s="68" customFormat="1" ht="13.8">
      <c r="C1068" s="104" t="s">
        <v>455</v>
      </c>
      <c r="D1068" s="105"/>
      <c r="E1068" s="20"/>
      <c r="F1068" s="20"/>
      <c r="G1068" s="20"/>
      <c r="H1068" s="20"/>
      <c r="I1068" s="20"/>
      <c r="J1068" s="63">
        <f t="shared" si="21"/>
        <v>0</v>
      </c>
      <c r="K1068" s="44"/>
      <c r="L1068" s="44"/>
      <c r="M1068" s="44"/>
      <c r="N1068" s="44"/>
      <c r="O1068" s="44"/>
      <c r="P1068" s="44"/>
    </row>
    <row r="1069" spans="2:16" s="68" customFormat="1" ht="13.8">
      <c r="C1069" s="104" t="s">
        <v>456</v>
      </c>
      <c r="D1069" s="105"/>
      <c r="E1069" s="20"/>
      <c r="F1069" s="20"/>
      <c r="G1069" s="20"/>
      <c r="H1069" s="20"/>
      <c r="I1069" s="20"/>
      <c r="J1069" s="63">
        <f t="shared" si="21"/>
        <v>0</v>
      </c>
      <c r="K1069" s="44"/>
      <c r="L1069" s="44"/>
      <c r="M1069" s="44"/>
      <c r="N1069" s="44"/>
      <c r="O1069" s="44"/>
      <c r="P1069" s="44"/>
    </row>
    <row r="1070" spans="2:16" s="68" customFormat="1" ht="13.8">
      <c r="C1070" s="102" t="s">
        <v>9</v>
      </c>
      <c r="D1070" s="103"/>
      <c r="E1070" s="20"/>
      <c r="F1070" s="20"/>
      <c r="G1070" s="20"/>
      <c r="H1070" s="20"/>
      <c r="I1070" s="20"/>
      <c r="J1070" s="63">
        <f t="shared" si="21"/>
        <v>0</v>
      </c>
      <c r="K1070" s="44"/>
      <c r="L1070" s="44"/>
      <c r="M1070" s="44"/>
      <c r="N1070" s="44"/>
      <c r="O1070" s="44"/>
      <c r="P1070" s="44"/>
    </row>
    <row r="1071" spans="2:16" s="68" customFormat="1" ht="13.8">
      <c r="C1071" s="102" t="s">
        <v>555</v>
      </c>
      <c r="D1071" s="103"/>
      <c r="E1071" s="20"/>
      <c r="F1071" s="20"/>
      <c r="G1071" s="20"/>
      <c r="H1071" s="20"/>
      <c r="I1071" s="20"/>
      <c r="J1071" s="63">
        <f t="shared" si="21"/>
        <v>0</v>
      </c>
      <c r="K1071" s="44"/>
      <c r="L1071" s="44"/>
      <c r="M1071" s="44"/>
      <c r="N1071" s="44"/>
      <c r="O1071" s="44"/>
      <c r="P1071" s="44"/>
    </row>
    <row r="1072" spans="2:16" s="68" customFormat="1" ht="13.8">
      <c r="C1072" s="102" t="s">
        <v>11</v>
      </c>
      <c r="D1072" s="103"/>
      <c r="E1072" s="20"/>
      <c r="F1072" s="20"/>
      <c r="G1072" s="20"/>
      <c r="H1072" s="20"/>
      <c r="I1072" s="20"/>
      <c r="J1072" s="63">
        <f t="shared" si="21"/>
        <v>0</v>
      </c>
      <c r="K1072" s="44"/>
      <c r="L1072" s="44"/>
      <c r="M1072" s="44"/>
      <c r="N1072" s="44"/>
      <c r="O1072" s="44"/>
      <c r="P1072" s="44"/>
    </row>
    <row r="1073" spans="2:15" s="68" customFormat="1" ht="13.8">
      <c r="C1073" s="24"/>
      <c r="D1073" s="24"/>
      <c r="E1073" s="32"/>
      <c r="F1073" s="25"/>
      <c r="G1073" s="25"/>
      <c r="H1073" s="25"/>
      <c r="J1073" s="44"/>
    </row>
    <row r="1074" spans="2:15" s="68" customFormat="1" ht="13.8">
      <c r="C1074" s="24"/>
      <c r="D1074" s="24"/>
      <c r="E1074" s="32"/>
      <c r="F1074" s="25"/>
      <c r="G1074" s="25"/>
      <c r="H1074" s="25"/>
    </row>
    <row r="1075" spans="2:15">
      <c r="B1075" s="45" t="s">
        <v>440</v>
      </c>
      <c r="C1075" s="1" t="s">
        <v>686</v>
      </c>
      <c r="D1075" s="1"/>
    </row>
    <row r="1076" spans="2:15">
      <c r="B1076" s="45"/>
      <c r="C1076" s="1"/>
      <c r="D1076" s="1"/>
    </row>
    <row r="1077" spans="2:15" s="68" customFormat="1" ht="81" customHeight="1">
      <c r="C1077" s="106"/>
      <c r="D1077" s="107"/>
      <c r="E1077" s="47" t="s">
        <v>374</v>
      </c>
      <c r="F1077" s="47" t="s">
        <v>375</v>
      </c>
      <c r="G1077" s="47" t="s">
        <v>618</v>
      </c>
      <c r="H1077" s="44"/>
      <c r="J1077" s="44"/>
      <c r="K1077" s="44"/>
      <c r="L1077" s="44"/>
    </row>
    <row r="1078" spans="2:15" s="68" customFormat="1" ht="13.8">
      <c r="C1078" s="102" t="s">
        <v>8</v>
      </c>
      <c r="D1078" s="103"/>
      <c r="E1078" s="20"/>
      <c r="F1078" s="20"/>
      <c r="G1078" s="20"/>
      <c r="H1078" s="44"/>
      <c r="J1078" s="44"/>
      <c r="K1078" s="44"/>
      <c r="L1078" s="44"/>
      <c r="M1078" s="44"/>
      <c r="N1078" s="44"/>
      <c r="O1078" s="44"/>
    </row>
    <row r="1079" spans="2:15" s="68" customFormat="1" ht="17.55" customHeight="1">
      <c r="C1079" s="102" t="s">
        <v>454</v>
      </c>
      <c r="D1079" s="103"/>
      <c r="E1079" s="20"/>
      <c r="F1079" s="20"/>
      <c r="G1079" s="20"/>
      <c r="H1079" s="44"/>
      <c r="J1079" s="44"/>
      <c r="K1079" s="44"/>
      <c r="L1079" s="44"/>
      <c r="M1079" s="44"/>
      <c r="N1079" s="44"/>
      <c r="O1079" s="44"/>
    </row>
    <row r="1080" spans="2:15" s="68" customFormat="1" ht="13.8">
      <c r="C1080" s="104" t="s">
        <v>455</v>
      </c>
      <c r="D1080" s="105"/>
      <c r="E1080" s="20"/>
      <c r="F1080" s="20"/>
      <c r="G1080" s="20"/>
      <c r="H1080" s="44"/>
      <c r="J1080" s="44"/>
      <c r="K1080" s="44"/>
      <c r="L1080" s="44"/>
      <c r="M1080" s="44"/>
      <c r="N1080" s="44"/>
      <c r="O1080" s="44"/>
    </row>
    <row r="1081" spans="2:15" s="68" customFormat="1" ht="13.8">
      <c r="C1081" s="104" t="s">
        <v>456</v>
      </c>
      <c r="D1081" s="105"/>
      <c r="E1081" s="20"/>
      <c r="F1081" s="20"/>
      <c r="G1081" s="20"/>
      <c r="H1081" s="44"/>
      <c r="J1081" s="44"/>
      <c r="K1081" s="44"/>
      <c r="L1081" s="44"/>
      <c r="M1081" s="44"/>
      <c r="N1081" s="44"/>
      <c r="O1081" s="44"/>
    </row>
    <row r="1082" spans="2:15" s="68" customFormat="1" ht="13.8">
      <c r="C1082" s="102" t="s">
        <v>9</v>
      </c>
      <c r="D1082" s="103"/>
      <c r="E1082" s="20"/>
      <c r="F1082" s="20"/>
      <c r="G1082" s="20"/>
      <c r="H1082" s="44"/>
      <c r="J1082" s="44"/>
      <c r="K1082" s="44"/>
      <c r="L1082" s="44"/>
      <c r="M1082" s="44"/>
      <c r="N1082" s="44"/>
      <c r="O1082" s="44"/>
    </row>
    <row r="1083" spans="2:15" s="68" customFormat="1" ht="13.8">
      <c r="C1083" s="102" t="s">
        <v>555</v>
      </c>
      <c r="D1083" s="103"/>
      <c r="E1083" s="20"/>
      <c r="F1083" s="20"/>
      <c r="G1083" s="20"/>
      <c r="H1083" s="44"/>
      <c r="J1083" s="44"/>
      <c r="K1083" s="44"/>
      <c r="L1083" s="44"/>
      <c r="M1083" s="44"/>
      <c r="N1083" s="44"/>
      <c r="O1083" s="44"/>
    </row>
    <row r="1084" spans="2:15" s="68" customFormat="1" ht="13.8">
      <c r="C1084" s="102" t="s">
        <v>11</v>
      </c>
      <c r="D1084" s="103"/>
      <c r="E1084" s="20"/>
      <c r="F1084" s="20"/>
      <c r="G1084" s="20"/>
      <c r="H1084" s="44"/>
      <c r="J1084" s="44"/>
      <c r="K1084" s="44"/>
      <c r="L1084" s="44"/>
      <c r="M1084" s="44"/>
      <c r="N1084" s="44"/>
      <c r="O1084" s="44"/>
    </row>
    <row r="1085" spans="2:15" s="68" customFormat="1" ht="13.8">
      <c r="C1085" s="24"/>
      <c r="D1085" s="24"/>
      <c r="E1085" s="42"/>
      <c r="F1085" s="42"/>
      <c r="G1085" s="42"/>
      <c r="H1085" s="44"/>
      <c r="I1085" s="44"/>
      <c r="J1085" s="44"/>
      <c r="K1085" s="44"/>
      <c r="L1085" s="44"/>
    </row>
    <row r="1086" spans="2:15" s="68" customFormat="1" ht="13.8">
      <c r="B1086" s="92"/>
      <c r="D1086" s="24"/>
      <c r="E1086" s="42"/>
      <c r="F1086" s="42"/>
      <c r="G1086" s="42"/>
      <c r="H1086" s="44"/>
      <c r="I1086" s="44"/>
      <c r="J1086" s="44"/>
      <c r="K1086" s="44"/>
      <c r="L1086" s="44"/>
    </row>
    <row r="1087" spans="2:15">
      <c r="B1087" s="94" t="s">
        <v>441</v>
      </c>
      <c r="C1087" s="4" t="s">
        <v>671</v>
      </c>
      <c r="D1087" s="1"/>
    </row>
    <row r="1088" spans="2:15">
      <c r="B1088" s="94"/>
      <c r="C1088" s="95" t="s">
        <v>672</v>
      </c>
      <c r="D1088" s="3"/>
    </row>
    <row r="1089" spans="2:18" s="68" customFormat="1" ht="81" customHeight="1">
      <c r="B1089" s="92"/>
      <c r="C1089" s="106"/>
      <c r="D1089" s="107"/>
      <c r="E1089" s="47" t="s">
        <v>509</v>
      </c>
      <c r="F1089" s="47" t="s">
        <v>510</v>
      </c>
      <c r="G1089" s="47" t="s">
        <v>482</v>
      </c>
      <c r="H1089" s="47" t="s">
        <v>483</v>
      </c>
      <c r="I1089" s="47" t="s">
        <v>484</v>
      </c>
      <c r="J1089" s="47" t="s">
        <v>620</v>
      </c>
      <c r="K1089" s="47" t="s">
        <v>619</v>
      </c>
      <c r="L1089" s="64" t="s">
        <v>592</v>
      </c>
      <c r="M1089" s="44"/>
      <c r="N1089" s="44"/>
      <c r="O1089" s="44"/>
    </row>
    <row r="1090" spans="2:18" s="68" customFormat="1" ht="13.8">
      <c r="C1090" s="102" t="s">
        <v>8</v>
      </c>
      <c r="D1090" s="103"/>
      <c r="E1090" s="20"/>
      <c r="F1090" s="20"/>
      <c r="G1090" s="20"/>
      <c r="H1090" s="20"/>
      <c r="I1090" s="20"/>
      <c r="J1090" s="20"/>
      <c r="K1090" s="20"/>
      <c r="L1090" s="63">
        <f>(E1078+F1078)-SUM(E1090:K1090)</f>
        <v>0</v>
      </c>
      <c r="M1090" s="44"/>
      <c r="N1090" s="44"/>
      <c r="O1090" s="44"/>
      <c r="P1090" s="44"/>
      <c r="Q1090" s="44"/>
      <c r="R1090" s="44"/>
    </row>
    <row r="1091" spans="2:18" s="68" customFormat="1" ht="17.55" customHeight="1">
      <c r="C1091" s="102" t="s">
        <v>454</v>
      </c>
      <c r="D1091" s="103"/>
      <c r="E1091" s="20"/>
      <c r="F1091" s="20"/>
      <c r="G1091" s="20"/>
      <c r="H1091" s="20"/>
      <c r="I1091" s="20"/>
      <c r="J1091" s="20"/>
      <c r="K1091" s="20"/>
      <c r="L1091" s="63">
        <f t="shared" ref="L1091:L1096" si="22">(E1079+F1079)-SUM(E1091:K1091)</f>
        <v>0</v>
      </c>
      <c r="M1091" s="44"/>
      <c r="N1091" s="44"/>
      <c r="O1091" s="44"/>
      <c r="P1091" s="44"/>
      <c r="Q1091" s="44"/>
      <c r="R1091" s="44"/>
    </row>
    <row r="1092" spans="2:18" s="68" customFormat="1" ht="13.8">
      <c r="C1092" s="104" t="s">
        <v>455</v>
      </c>
      <c r="D1092" s="105"/>
      <c r="E1092" s="20"/>
      <c r="F1092" s="20"/>
      <c r="G1092" s="20"/>
      <c r="H1092" s="20"/>
      <c r="I1092" s="20"/>
      <c r="J1092" s="20"/>
      <c r="K1092" s="20"/>
      <c r="L1092" s="63">
        <f>(E1080+F1080)-SUM(E1092:K1092)</f>
        <v>0</v>
      </c>
      <c r="M1092" s="44"/>
      <c r="N1092" s="44"/>
      <c r="O1092" s="44"/>
      <c r="P1092" s="44"/>
      <c r="Q1092" s="44"/>
      <c r="R1092" s="44"/>
    </row>
    <row r="1093" spans="2:18" s="68" customFormat="1" ht="13.8">
      <c r="C1093" s="104" t="s">
        <v>456</v>
      </c>
      <c r="D1093" s="105"/>
      <c r="E1093" s="20"/>
      <c r="F1093" s="20"/>
      <c r="G1093" s="20"/>
      <c r="H1093" s="20"/>
      <c r="I1093" s="20"/>
      <c r="J1093" s="20"/>
      <c r="K1093" s="20"/>
      <c r="L1093" s="63">
        <f t="shared" si="22"/>
        <v>0</v>
      </c>
      <c r="M1093" s="44"/>
      <c r="N1093" s="44"/>
      <c r="O1093" s="44"/>
      <c r="P1093" s="44"/>
      <c r="Q1093" s="44"/>
      <c r="R1093" s="44"/>
    </row>
    <row r="1094" spans="2:18" s="68" customFormat="1" ht="13.8">
      <c r="C1094" s="102" t="s">
        <v>9</v>
      </c>
      <c r="D1094" s="103"/>
      <c r="E1094" s="20"/>
      <c r="F1094" s="20"/>
      <c r="G1094" s="20"/>
      <c r="H1094" s="20"/>
      <c r="I1094" s="20"/>
      <c r="J1094" s="20"/>
      <c r="K1094" s="20"/>
      <c r="L1094" s="63">
        <f t="shared" si="22"/>
        <v>0</v>
      </c>
      <c r="M1094" s="44"/>
      <c r="N1094" s="44"/>
      <c r="O1094" s="44"/>
      <c r="P1094" s="44"/>
      <c r="Q1094" s="44"/>
      <c r="R1094" s="44"/>
    </row>
    <row r="1095" spans="2:18" s="68" customFormat="1" ht="13.8">
      <c r="C1095" s="102" t="s">
        <v>555</v>
      </c>
      <c r="D1095" s="103"/>
      <c r="E1095" s="20"/>
      <c r="F1095" s="20"/>
      <c r="G1095" s="20"/>
      <c r="H1095" s="20"/>
      <c r="I1095" s="20"/>
      <c r="J1095" s="20"/>
      <c r="K1095" s="20"/>
      <c r="L1095" s="63">
        <f t="shared" si="22"/>
        <v>0</v>
      </c>
      <c r="M1095" s="44"/>
      <c r="N1095" s="44"/>
      <c r="O1095" s="44"/>
      <c r="P1095" s="44"/>
      <c r="Q1095" s="44"/>
      <c r="R1095" s="44"/>
    </row>
    <row r="1096" spans="2:18" s="68" customFormat="1" ht="13.8">
      <c r="C1096" s="102" t="s">
        <v>11</v>
      </c>
      <c r="D1096" s="103"/>
      <c r="E1096" s="20"/>
      <c r="F1096" s="20"/>
      <c r="G1096" s="20"/>
      <c r="H1096" s="20"/>
      <c r="I1096" s="20"/>
      <c r="J1096" s="20"/>
      <c r="K1096" s="20"/>
      <c r="L1096" s="63">
        <f t="shared" si="22"/>
        <v>0</v>
      </c>
      <c r="M1096" s="44"/>
      <c r="N1096" s="44"/>
      <c r="O1096" s="44"/>
      <c r="P1096" s="44"/>
      <c r="Q1096" s="44"/>
      <c r="R1096" s="44"/>
    </row>
    <row r="1097" spans="2:18" s="68" customFormat="1" ht="13.8">
      <c r="C1097" s="24"/>
      <c r="D1097" s="24"/>
      <c r="E1097" s="32"/>
      <c r="F1097" s="25"/>
      <c r="G1097" s="25"/>
      <c r="H1097" s="25"/>
    </row>
    <row r="1098" spans="2:18" s="68" customFormat="1" ht="13.8">
      <c r="B1098" s="92"/>
      <c r="C1098" s="24"/>
      <c r="D1098" s="24"/>
      <c r="E1098" s="32"/>
      <c r="F1098" s="25"/>
      <c r="G1098" s="25"/>
      <c r="H1098" s="25"/>
    </row>
    <row r="1099" spans="2:18">
      <c r="B1099" s="94" t="s">
        <v>442</v>
      </c>
      <c r="C1099" s="4" t="s">
        <v>673</v>
      </c>
      <c r="D1099" s="1"/>
    </row>
    <row r="1100" spans="2:18" s="68" customFormat="1" ht="13.8">
      <c r="B1100" s="92"/>
      <c r="C1100" s="95" t="s">
        <v>674</v>
      </c>
      <c r="D1100" s="11"/>
    </row>
    <row r="1101" spans="2:18" s="68" customFormat="1" ht="72.45" customHeight="1">
      <c r="B1101" s="92"/>
      <c r="C1101" s="106"/>
      <c r="D1101" s="107"/>
      <c r="E1101" s="47" t="s">
        <v>629</v>
      </c>
      <c r="F1101" s="47" t="s">
        <v>630</v>
      </c>
      <c r="G1101" s="47" t="s">
        <v>689</v>
      </c>
      <c r="H1101" s="47" t="s">
        <v>688</v>
      </c>
      <c r="I1101" s="64" t="s">
        <v>592</v>
      </c>
      <c r="J1101" s="44"/>
      <c r="K1101" s="44"/>
      <c r="L1101" s="44"/>
    </row>
    <row r="1102" spans="2:18" s="68" customFormat="1" ht="13.8">
      <c r="C1102" s="102" t="s">
        <v>8</v>
      </c>
      <c r="D1102" s="103"/>
      <c r="E1102" s="20"/>
      <c r="F1102" s="20"/>
      <c r="G1102" s="20"/>
      <c r="H1102" s="20"/>
      <c r="I1102" s="85">
        <f t="shared" ref="I1102:I1108" si="23">(E1031+F1031+G1031+H1031+E1066+G1066+H1066)-(E1102+F1102+G1102+H1102)</f>
        <v>0</v>
      </c>
      <c r="J1102" s="44"/>
      <c r="K1102" s="44"/>
      <c r="L1102" s="44"/>
      <c r="M1102" s="44"/>
      <c r="N1102" s="44"/>
      <c r="O1102" s="44"/>
      <c r="P1102" s="44"/>
    </row>
    <row r="1103" spans="2:18" s="68" customFormat="1" ht="17.55" customHeight="1">
      <c r="C1103" s="102" t="s">
        <v>454</v>
      </c>
      <c r="D1103" s="103"/>
      <c r="E1103" s="20"/>
      <c r="F1103" s="20"/>
      <c r="G1103" s="20"/>
      <c r="H1103" s="20"/>
      <c r="I1103" s="85">
        <f t="shared" si="23"/>
        <v>0</v>
      </c>
      <c r="J1103" s="44"/>
      <c r="K1103" s="44"/>
      <c r="L1103" s="44"/>
      <c r="M1103" s="44"/>
      <c r="N1103" s="44"/>
      <c r="O1103" s="44"/>
      <c r="P1103" s="44"/>
    </row>
    <row r="1104" spans="2:18" s="68" customFormat="1" ht="13.8">
      <c r="C1104" s="104" t="s">
        <v>455</v>
      </c>
      <c r="D1104" s="105"/>
      <c r="E1104" s="20"/>
      <c r="F1104" s="20"/>
      <c r="G1104" s="20"/>
      <c r="H1104" s="20"/>
      <c r="I1104" s="85">
        <f t="shared" si="23"/>
        <v>0</v>
      </c>
      <c r="J1104" s="44"/>
      <c r="K1104" s="44"/>
      <c r="L1104" s="44"/>
      <c r="M1104" s="44"/>
      <c r="N1104" s="44"/>
      <c r="O1104" s="44"/>
      <c r="P1104" s="44"/>
    </row>
    <row r="1105" spans="2:16" s="68" customFormat="1" ht="13.8">
      <c r="C1105" s="104" t="s">
        <v>456</v>
      </c>
      <c r="D1105" s="105"/>
      <c r="E1105" s="20"/>
      <c r="F1105" s="20"/>
      <c r="G1105" s="20"/>
      <c r="H1105" s="20"/>
      <c r="I1105" s="85">
        <f t="shared" si="23"/>
        <v>0</v>
      </c>
      <c r="J1105" s="44"/>
      <c r="K1105" s="44"/>
      <c r="L1105" s="44"/>
      <c r="M1105" s="44"/>
      <c r="N1105" s="44"/>
      <c r="O1105" s="44"/>
      <c r="P1105" s="44"/>
    </row>
    <row r="1106" spans="2:16" s="68" customFormat="1" ht="13.8">
      <c r="C1106" s="102" t="s">
        <v>9</v>
      </c>
      <c r="D1106" s="103"/>
      <c r="E1106" s="20"/>
      <c r="F1106" s="20"/>
      <c r="G1106" s="20"/>
      <c r="H1106" s="20"/>
      <c r="I1106" s="85">
        <f t="shared" si="23"/>
        <v>0</v>
      </c>
      <c r="J1106" s="44"/>
      <c r="K1106" s="44"/>
      <c r="L1106" s="44"/>
      <c r="M1106" s="44"/>
      <c r="N1106" s="44"/>
      <c r="O1106" s="44"/>
      <c r="P1106" s="44"/>
    </row>
    <row r="1107" spans="2:16" s="68" customFormat="1" ht="13.8">
      <c r="C1107" s="102" t="s">
        <v>555</v>
      </c>
      <c r="D1107" s="103"/>
      <c r="E1107" s="20"/>
      <c r="F1107" s="20"/>
      <c r="G1107" s="20"/>
      <c r="H1107" s="20"/>
      <c r="I1107" s="85">
        <f t="shared" si="23"/>
        <v>0</v>
      </c>
      <c r="J1107" s="44"/>
      <c r="K1107" s="44"/>
      <c r="L1107" s="44"/>
      <c r="M1107" s="44"/>
      <c r="N1107" s="44"/>
      <c r="O1107" s="44"/>
      <c r="P1107" s="44"/>
    </row>
    <row r="1108" spans="2:16" s="68" customFormat="1" ht="13.8">
      <c r="C1108" s="102" t="s">
        <v>11</v>
      </c>
      <c r="D1108" s="103"/>
      <c r="E1108" s="20"/>
      <c r="F1108" s="20"/>
      <c r="G1108" s="20"/>
      <c r="H1108" s="20"/>
      <c r="I1108" s="85">
        <f t="shared" si="23"/>
        <v>0</v>
      </c>
      <c r="J1108" s="44"/>
      <c r="K1108" s="44"/>
      <c r="L1108" s="44"/>
      <c r="M1108" s="44"/>
      <c r="N1108" s="44"/>
      <c r="O1108" s="44"/>
      <c r="P1108" s="44"/>
    </row>
    <row r="1109" spans="2:16" s="68" customFormat="1" ht="13.8">
      <c r="C1109" s="24"/>
      <c r="D1109" s="24"/>
      <c r="E1109" s="25"/>
      <c r="F1109" s="25"/>
      <c r="G1109" s="25"/>
      <c r="H1109" s="25"/>
      <c r="I1109" s="44"/>
      <c r="J1109" s="44"/>
      <c r="K1109" s="44"/>
    </row>
    <row r="1110" spans="2:16" s="68" customFormat="1" ht="13.8">
      <c r="C1110" s="24"/>
      <c r="D1110" s="24"/>
      <c r="E1110" s="25"/>
      <c r="F1110" s="25"/>
      <c r="G1110" s="25"/>
      <c r="H1110" s="25"/>
    </row>
    <row r="1111" spans="2:16">
      <c r="B1111" s="45" t="s">
        <v>443</v>
      </c>
      <c r="C1111" s="1" t="s">
        <v>621</v>
      </c>
      <c r="D1111" s="1"/>
    </row>
    <row r="1112" spans="2:16" s="68" customFormat="1" ht="13.8">
      <c r="B1112" s="92"/>
      <c r="C1112" s="11" t="s">
        <v>690</v>
      </c>
      <c r="D1112" s="11"/>
    </row>
    <row r="1113" spans="2:16" s="68" customFormat="1" ht="40.799999999999997">
      <c r="B1113" s="92"/>
      <c r="C1113" s="108"/>
      <c r="D1113" s="109"/>
      <c r="E1113" s="47" t="s">
        <v>343</v>
      </c>
      <c r="F1113" s="47" t="s">
        <v>344</v>
      </c>
      <c r="G1113" s="48" t="s">
        <v>675</v>
      </c>
      <c r="H1113" s="47" t="s">
        <v>69</v>
      </c>
      <c r="I1113" s="47" t="s">
        <v>70</v>
      </c>
      <c r="J1113" s="47" t="s">
        <v>71</v>
      </c>
      <c r="K1113" s="64" t="s">
        <v>592</v>
      </c>
    </row>
    <row r="1114" spans="2:16" s="68" customFormat="1" ht="13.8">
      <c r="B1114" s="92"/>
      <c r="C1114" s="102" t="s">
        <v>8</v>
      </c>
      <c r="D1114" s="103"/>
      <c r="E1114" s="20"/>
      <c r="F1114" s="20"/>
      <c r="G1114" s="20"/>
      <c r="H1114" s="20"/>
      <c r="I1114" s="20"/>
      <c r="J1114" s="20"/>
      <c r="K1114" s="85">
        <f t="shared" ref="K1114:K1120" si="24">(E1031+F1031+G1031+H1031+E1066+F1066+G1066+H1066)-(E1114+F1114+G1114+H1114+I1114+J1114)</f>
        <v>0</v>
      </c>
      <c r="L1114" s="44"/>
      <c r="M1114" s="44"/>
      <c r="N1114" s="44"/>
      <c r="O1114" s="44"/>
    </row>
    <row r="1115" spans="2:16" s="68" customFormat="1" ht="17.55" customHeight="1">
      <c r="C1115" s="102" t="s">
        <v>454</v>
      </c>
      <c r="D1115" s="103"/>
      <c r="E1115" s="20"/>
      <c r="F1115" s="20"/>
      <c r="G1115" s="20"/>
      <c r="H1115" s="20"/>
      <c r="I1115" s="20"/>
      <c r="J1115" s="20"/>
      <c r="K1115" s="85">
        <f t="shared" si="24"/>
        <v>0</v>
      </c>
      <c r="L1115" s="44"/>
      <c r="M1115" s="44"/>
      <c r="N1115" s="44"/>
      <c r="O1115" s="44"/>
    </row>
    <row r="1116" spans="2:16" s="68" customFormat="1" ht="13.8">
      <c r="C1116" s="104" t="s">
        <v>455</v>
      </c>
      <c r="D1116" s="105"/>
      <c r="E1116" s="20"/>
      <c r="F1116" s="20"/>
      <c r="G1116" s="20"/>
      <c r="H1116" s="20"/>
      <c r="I1116" s="20"/>
      <c r="J1116" s="20"/>
      <c r="K1116" s="85">
        <f t="shared" si="24"/>
        <v>0</v>
      </c>
      <c r="L1116" s="44"/>
      <c r="M1116" s="44"/>
      <c r="N1116" s="44"/>
      <c r="O1116" s="44"/>
    </row>
    <row r="1117" spans="2:16" s="68" customFormat="1" ht="13.8">
      <c r="C1117" s="104" t="s">
        <v>456</v>
      </c>
      <c r="D1117" s="105"/>
      <c r="E1117" s="20"/>
      <c r="F1117" s="20"/>
      <c r="G1117" s="20"/>
      <c r="H1117" s="20"/>
      <c r="I1117" s="20"/>
      <c r="J1117" s="20"/>
      <c r="K1117" s="85">
        <f t="shared" si="24"/>
        <v>0</v>
      </c>
      <c r="L1117" s="44"/>
      <c r="M1117" s="44"/>
      <c r="N1117" s="44"/>
      <c r="O1117" s="44"/>
    </row>
    <row r="1118" spans="2:16" s="68" customFormat="1" ht="13.8">
      <c r="C1118" s="102" t="s">
        <v>9</v>
      </c>
      <c r="D1118" s="103"/>
      <c r="E1118" s="20"/>
      <c r="F1118" s="20"/>
      <c r="G1118" s="20"/>
      <c r="H1118" s="20"/>
      <c r="I1118" s="20"/>
      <c r="J1118" s="20"/>
      <c r="K1118" s="85">
        <f t="shared" si="24"/>
        <v>0</v>
      </c>
      <c r="L1118" s="44"/>
      <c r="M1118" s="44"/>
      <c r="N1118" s="44"/>
      <c r="O1118" s="44"/>
    </row>
    <row r="1119" spans="2:16" s="68" customFormat="1" ht="13.8">
      <c r="C1119" s="102" t="s">
        <v>555</v>
      </c>
      <c r="D1119" s="103"/>
      <c r="E1119" s="20"/>
      <c r="F1119" s="20"/>
      <c r="G1119" s="20"/>
      <c r="H1119" s="20"/>
      <c r="I1119" s="20"/>
      <c r="J1119" s="20"/>
      <c r="K1119" s="85">
        <f t="shared" si="24"/>
        <v>0</v>
      </c>
      <c r="L1119" s="44"/>
      <c r="M1119" s="44"/>
      <c r="N1119" s="44"/>
      <c r="O1119" s="44"/>
    </row>
    <row r="1120" spans="2:16" s="68" customFormat="1" ht="13.8">
      <c r="C1120" s="102" t="s">
        <v>11</v>
      </c>
      <c r="D1120" s="103"/>
      <c r="E1120" s="20"/>
      <c r="F1120" s="20"/>
      <c r="G1120" s="20"/>
      <c r="H1120" s="20"/>
      <c r="I1120" s="20"/>
      <c r="J1120" s="20"/>
      <c r="K1120" s="85">
        <f t="shared" si="24"/>
        <v>0</v>
      </c>
      <c r="L1120" s="44"/>
      <c r="M1120" s="44"/>
      <c r="N1120" s="44"/>
      <c r="O1120" s="44"/>
    </row>
    <row r="1121" spans="2:15" s="68" customFormat="1" ht="13.8">
      <c r="C1121" s="24"/>
      <c r="D1121" s="24"/>
      <c r="E1121" s="34"/>
      <c r="F1121" s="34"/>
      <c r="G1121" s="34"/>
      <c r="H1121" s="34"/>
      <c r="I1121" s="34"/>
      <c r="J1121" s="34"/>
      <c r="K1121" s="34"/>
    </row>
    <row r="1123" spans="2:15">
      <c r="B1123" s="45" t="s">
        <v>681</v>
      </c>
      <c r="C1123" s="1" t="s">
        <v>634</v>
      </c>
      <c r="D1123" s="1"/>
    </row>
    <row r="1124" spans="2:15">
      <c r="B1124" s="45"/>
      <c r="C1124" s="1"/>
      <c r="D1124" s="1"/>
    </row>
    <row r="1125" spans="2:15" s="68" customFormat="1" ht="20.399999999999999">
      <c r="C1125" s="108"/>
      <c r="D1125" s="109"/>
      <c r="E1125" s="47" t="s">
        <v>485</v>
      </c>
      <c r="F1125" s="47" t="s">
        <v>486</v>
      </c>
      <c r="G1125" s="47" t="s">
        <v>487</v>
      </c>
      <c r="H1125" s="47" t="s">
        <v>488</v>
      </c>
      <c r="I1125" s="47" t="s">
        <v>489</v>
      </c>
      <c r="J1125" s="47" t="s">
        <v>635</v>
      </c>
    </row>
    <row r="1126" spans="2:15" s="68" customFormat="1" ht="13.8">
      <c r="C1126" s="102" t="s">
        <v>8</v>
      </c>
      <c r="D1126" s="103"/>
      <c r="E1126" s="20"/>
      <c r="F1126" s="20"/>
      <c r="G1126" s="20"/>
      <c r="H1126" s="20"/>
      <c r="I1126" s="20"/>
      <c r="J1126" s="21"/>
      <c r="K1126" s="44"/>
      <c r="L1126" s="44"/>
      <c r="M1126" s="44"/>
      <c r="N1126" s="44"/>
      <c r="O1126" s="44"/>
    </row>
    <row r="1127" spans="2:15" s="68" customFormat="1" ht="17.55" customHeight="1">
      <c r="C1127" s="102" t="s">
        <v>454</v>
      </c>
      <c r="D1127" s="103"/>
      <c r="E1127" s="20"/>
      <c r="F1127" s="20"/>
      <c r="G1127" s="20"/>
      <c r="H1127" s="20"/>
      <c r="I1127" s="20"/>
      <c r="J1127" s="20"/>
      <c r="K1127" s="44"/>
      <c r="L1127" s="44"/>
      <c r="M1127" s="44"/>
      <c r="N1127" s="44"/>
      <c r="O1127" s="44"/>
    </row>
    <row r="1128" spans="2:15" s="68" customFormat="1" ht="13.8">
      <c r="C1128" s="104" t="s">
        <v>455</v>
      </c>
      <c r="D1128" s="105"/>
      <c r="E1128" s="20"/>
      <c r="F1128" s="20"/>
      <c r="G1128" s="20"/>
      <c r="H1128" s="20"/>
      <c r="I1128" s="20"/>
      <c r="J1128" s="20"/>
      <c r="K1128" s="44"/>
      <c r="L1128" s="44"/>
      <c r="M1128" s="44"/>
      <c r="N1128" s="44"/>
      <c r="O1128" s="44"/>
    </row>
    <row r="1129" spans="2:15" s="68" customFormat="1" ht="13.8">
      <c r="C1129" s="104" t="s">
        <v>456</v>
      </c>
      <c r="D1129" s="105"/>
      <c r="E1129" s="20"/>
      <c r="F1129" s="20"/>
      <c r="G1129" s="20"/>
      <c r="H1129" s="20"/>
      <c r="I1129" s="20"/>
      <c r="J1129" s="20"/>
      <c r="K1129" s="44"/>
      <c r="L1129" s="44"/>
      <c r="M1129" s="44"/>
      <c r="N1129" s="44"/>
      <c r="O1129" s="44"/>
    </row>
    <row r="1130" spans="2:15" s="68" customFormat="1" ht="13.8">
      <c r="C1130" s="102" t="s">
        <v>9</v>
      </c>
      <c r="D1130" s="103"/>
      <c r="E1130" s="20"/>
      <c r="F1130" s="20"/>
      <c r="G1130" s="20"/>
      <c r="H1130" s="20"/>
      <c r="I1130" s="20"/>
      <c r="J1130" s="21"/>
      <c r="K1130" s="44"/>
      <c r="L1130" s="44"/>
      <c r="M1130" s="44"/>
      <c r="N1130" s="44"/>
      <c r="O1130" s="44"/>
    </row>
    <row r="1131" spans="2:15" s="68" customFormat="1" ht="13.8">
      <c r="C1131" s="102" t="s">
        <v>555</v>
      </c>
      <c r="D1131" s="103"/>
      <c r="E1131" s="20"/>
      <c r="F1131" s="20"/>
      <c r="G1131" s="20"/>
      <c r="H1131" s="20"/>
      <c r="I1131" s="20"/>
      <c r="J1131" s="21"/>
      <c r="K1131" s="44"/>
      <c r="L1131" s="44"/>
      <c r="M1131" s="44"/>
      <c r="N1131" s="44"/>
      <c r="O1131" s="44"/>
    </row>
    <row r="1132" spans="2:15" s="68" customFormat="1" ht="13.8">
      <c r="C1132" s="102" t="s">
        <v>11</v>
      </c>
      <c r="D1132" s="103"/>
      <c r="E1132" s="20"/>
      <c r="F1132" s="20"/>
      <c r="G1132" s="20"/>
      <c r="H1132" s="20"/>
      <c r="I1132" s="20"/>
      <c r="J1132" s="21"/>
      <c r="K1132" s="44"/>
      <c r="L1132" s="44"/>
      <c r="M1132" s="44"/>
      <c r="N1132" s="44"/>
      <c r="O1132" s="44"/>
    </row>
    <row r="1133" spans="2:15" s="68" customFormat="1" ht="13.8">
      <c r="C1133" s="15"/>
      <c r="D1133" s="15"/>
    </row>
    <row r="1134" spans="2:15" s="68" customFormat="1" ht="13.8">
      <c r="C1134" s="18" t="s">
        <v>445</v>
      </c>
      <c r="D1134" s="15"/>
      <c r="E1134" s="111"/>
      <c r="F1134" s="111"/>
      <c r="G1134" s="111"/>
      <c r="H1134" s="111"/>
    </row>
    <row r="1135" spans="2:15" s="68" customFormat="1" ht="13.8">
      <c r="C1135" s="18"/>
      <c r="D1135" s="15"/>
      <c r="E1135" s="15"/>
      <c r="F1135" s="15"/>
      <c r="G1135" s="15"/>
      <c r="H1135" s="15"/>
      <c r="I1135" s="15"/>
    </row>
    <row r="1136" spans="2:15" s="68" customFormat="1" ht="13.8">
      <c r="C1136" s="15"/>
      <c r="D1136" s="15"/>
    </row>
    <row r="1137" spans="2:4">
      <c r="B1137" s="45" t="s">
        <v>452</v>
      </c>
      <c r="C1137" s="1" t="s">
        <v>330</v>
      </c>
      <c r="D1137" s="1"/>
    </row>
    <row r="1138" spans="2:4" s="68" customFormat="1" ht="13.8">
      <c r="C1138" s="26"/>
      <c r="D1138" s="26"/>
    </row>
    <row r="1139" spans="2:4" s="68" customFormat="1" ht="13.8">
      <c r="C1139" s="14" t="s">
        <v>312</v>
      </c>
      <c r="D1139" s="51"/>
    </row>
    <row r="1140" spans="2:4" s="68" customFormat="1" ht="13.8">
      <c r="C1140" s="57" t="s">
        <v>465</v>
      </c>
      <c r="D1140" s="51"/>
    </row>
    <row r="1141" spans="2:4" s="68" customFormat="1" ht="13.8">
      <c r="C1141" s="56" t="s">
        <v>347</v>
      </c>
      <c r="D1141" s="51"/>
    </row>
    <row r="1142" spans="2:4" s="68" customFormat="1" ht="13.8">
      <c r="C1142" s="56" t="s">
        <v>466</v>
      </c>
      <c r="D1142" s="51"/>
    </row>
    <row r="1143" spans="2:4" s="68" customFormat="1" ht="13.8">
      <c r="C1143" s="14" t="s">
        <v>313</v>
      </c>
      <c r="D1143" s="51"/>
    </row>
    <row r="1144" spans="2:4" s="68" customFormat="1" ht="13.8">
      <c r="C1144" s="58" t="s">
        <v>573</v>
      </c>
      <c r="D1144" s="51"/>
    </row>
    <row r="1145" spans="2:4" s="68" customFormat="1" ht="13.8">
      <c r="C1145" s="14" t="s">
        <v>314</v>
      </c>
      <c r="D1145" s="51"/>
    </row>
    <row r="1146" spans="2:4" s="68" customFormat="1" ht="13.8">
      <c r="C1146" s="72"/>
      <c r="D1146" s="72"/>
    </row>
    <row r="1147" spans="2:4" s="68" customFormat="1" ht="13.8"/>
    <row r="1148" spans="2:4">
      <c r="B1148" s="45" t="s">
        <v>453</v>
      </c>
      <c r="C1148" s="1" t="s">
        <v>511</v>
      </c>
      <c r="D1148" s="1"/>
    </row>
    <row r="1149" spans="2:4">
      <c r="B1149" s="45"/>
      <c r="C1149" s="1"/>
      <c r="D1149" s="1"/>
    </row>
    <row r="1150" spans="2:4" s="68" customFormat="1" ht="13.8">
      <c r="C1150" s="14" t="s">
        <v>312</v>
      </c>
      <c r="D1150" s="51"/>
    </row>
    <row r="1151" spans="2:4" s="68" customFormat="1" ht="13.8">
      <c r="C1151" s="57" t="s">
        <v>465</v>
      </c>
      <c r="D1151" s="51"/>
    </row>
    <row r="1152" spans="2:4" s="68" customFormat="1" ht="13.8">
      <c r="C1152" s="56" t="s">
        <v>347</v>
      </c>
      <c r="D1152" s="51"/>
    </row>
    <row r="1153" spans="2:18" s="68" customFormat="1" ht="13.8">
      <c r="C1153" s="56" t="s">
        <v>466</v>
      </c>
      <c r="D1153" s="51"/>
    </row>
    <row r="1154" spans="2:18" s="68" customFormat="1" ht="13.8">
      <c r="C1154" s="14" t="s">
        <v>313</v>
      </c>
      <c r="D1154" s="51"/>
    </row>
    <row r="1155" spans="2:18" s="68" customFormat="1" ht="13.8">
      <c r="C1155" s="58" t="s">
        <v>573</v>
      </c>
      <c r="D1155" s="51"/>
    </row>
    <row r="1156" spans="2:18" s="68" customFormat="1" ht="13.8">
      <c r="C1156" s="14" t="s">
        <v>314</v>
      </c>
      <c r="D1156" s="51"/>
    </row>
    <row r="1157" spans="2:18" s="68" customFormat="1" ht="13.8"/>
    <row r="1158" spans="2:18" s="68" customFormat="1" ht="13.8"/>
    <row r="1159" spans="2:18" s="68" customFormat="1" ht="15.6">
      <c r="B1159" s="110" t="s">
        <v>274</v>
      </c>
      <c r="C1159" s="110"/>
      <c r="D1159" s="110"/>
      <c r="E1159" s="110"/>
      <c r="F1159" s="110"/>
      <c r="G1159" s="110"/>
      <c r="H1159" s="110"/>
      <c r="I1159" s="110"/>
      <c r="J1159" s="110"/>
      <c r="K1159" s="110"/>
      <c r="L1159" s="110"/>
      <c r="M1159" s="110"/>
      <c r="N1159" s="110"/>
      <c r="O1159" s="110"/>
      <c r="P1159" s="110"/>
      <c r="Q1159" s="110"/>
      <c r="R1159" s="110"/>
    </row>
    <row r="1160" spans="2:18" s="68" customFormat="1" ht="15.6">
      <c r="B1160" s="39"/>
      <c r="C1160" s="39"/>
      <c r="D1160" s="39"/>
      <c r="E1160" s="39"/>
      <c r="F1160" s="39"/>
      <c r="G1160" s="39"/>
      <c r="H1160" s="39"/>
      <c r="I1160" s="39"/>
      <c r="J1160" s="39"/>
      <c r="K1160" s="39"/>
      <c r="L1160" s="39"/>
      <c r="M1160" s="39"/>
      <c r="N1160" s="39"/>
      <c r="O1160" s="39"/>
      <c r="P1160" s="39"/>
      <c r="Q1160" s="39"/>
      <c r="R1160" s="39"/>
    </row>
    <row r="1161" spans="2:18" ht="16.2">
      <c r="B1161" s="45" t="s">
        <v>499</v>
      </c>
      <c r="C1161" s="1" t="s">
        <v>544</v>
      </c>
      <c r="D1161" s="1"/>
      <c r="I1161" s="5"/>
      <c r="J1161" s="5"/>
      <c r="K1161" s="5"/>
      <c r="L1161" s="5"/>
      <c r="M1161" s="5"/>
      <c r="N1161" s="5"/>
      <c r="O1161" s="5"/>
      <c r="P1161" s="5"/>
      <c r="Q1161" s="5"/>
      <c r="R1161" s="5"/>
    </row>
    <row r="1162" spans="2:18" s="68" customFormat="1" ht="15.6">
      <c r="B1162" s="39"/>
      <c r="C1162" s="26"/>
      <c r="D1162" s="26"/>
      <c r="I1162" s="39"/>
      <c r="J1162" s="39"/>
      <c r="K1162" s="39"/>
      <c r="L1162" s="39"/>
      <c r="M1162" s="39"/>
      <c r="N1162" s="39"/>
      <c r="O1162" s="39"/>
      <c r="P1162" s="39"/>
      <c r="Q1162" s="39"/>
      <c r="R1162" s="39"/>
    </row>
    <row r="1163" spans="2:18" s="68" customFormat="1" ht="13.8">
      <c r="C1163" s="14" t="s">
        <v>312</v>
      </c>
      <c r="D1163" s="51"/>
    </row>
    <row r="1164" spans="2:18" s="68" customFormat="1" ht="13.8">
      <c r="C1164" s="57" t="s">
        <v>465</v>
      </c>
      <c r="D1164" s="51"/>
    </row>
    <row r="1165" spans="2:18" s="68" customFormat="1" ht="13.8">
      <c r="C1165" s="56" t="s">
        <v>347</v>
      </c>
      <c r="D1165" s="51"/>
    </row>
    <row r="1166" spans="2:18" s="68" customFormat="1" ht="13.8">
      <c r="C1166" s="56" t="s">
        <v>466</v>
      </c>
      <c r="D1166" s="51"/>
    </row>
    <row r="1167" spans="2:18" s="68" customFormat="1" ht="13.8">
      <c r="C1167" s="14" t="s">
        <v>313</v>
      </c>
      <c r="D1167" s="51"/>
    </row>
    <row r="1168" spans="2:18" s="68" customFormat="1" ht="13.8">
      <c r="C1168" s="58" t="s">
        <v>573</v>
      </c>
      <c r="D1168" s="51"/>
    </row>
    <row r="1169" spans="2:18" s="68" customFormat="1" ht="13.8">
      <c r="C1169" s="14" t="s">
        <v>314</v>
      </c>
      <c r="D1169" s="51"/>
    </row>
    <row r="1170" spans="2:18" s="68" customFormat="1" ht="13.8">
      <c r="C1170" s="72"/>
      <c r="D1170" s="72"/>
    </row>
    <row r="1171" spans="2:18" s="68" customFormat="1" ht="15.6">
      <c r="B1171" s="39"/>
      <c r="C1171" s="39"/>
      <c r="D1171" s="39"/>
      <c r="E1171" s="39"/>
      <c r="F1171" s="39"/>
      <c r="G1171" s="39"/>
      <c r="H1171" s="39"/>
      <c r="I1171" s="39"/>
      <c r="J1171" s="39"/>
      <c r="K1171" s="39"/>
      <c r="L1171" s="39"/>
      <c r="M1171" s="39"/>
      <c r="N1171" s="39"/>
      <c r="O1171" s="39"/>
      <c r="P1171" s="39"/>
      <c r="Q1171" s="39"/>
      <c r="R1171" s="39"/>
    </row>
    <row r="1172" spans="2:18" ht="16.2">
      <c r="B1172" s="45" t="s">
        <v>500</v>
      </c>
      <c r="C1172" s="1" t="s">
        <v>331</v>
      </c>
      <c r="D1172" s="1"/>
      <c r="E1172" s="5"/>
      <c r="F1172" s="5"/>
      <c r="G1172" s="5"/>
      <c r="H1172" s="5"/>
      <c r="I1172" s="5"/>
      <c r="J1172" s="5"/>
      <c r="K1172" s="5"/>
      <c r="L1172" s="5"/>
      <c r="M1172" s="5"/>
      <c r="N1172" s="5"/>
      <c r="O1172" s="5"/>
      <c r="P1172" s="5"/>
      <c r="Q1172" s="5"/>
      <c r="R1172" s="5"/>
    </row>
    <row r="1173" spans="2:18" s="68" customFormat="1" ht="15.6">
      <c r="B1173" s="39"/>
      <c r="C1173" s="39"/>
      <c r="D1173" s="39"/>
      <c r="E1173" s="39"/>
      <c r="F1173" s="39"/>
      <c r="G1173" s="39"/>
      <c r="H1173" s="39"/>
      <c r="I1173" s="39"/>
      <c r="J1173" s="39"/>
      <c r="K1173" s="39"/>
      <c r="L1173" s="39"/>
      <c r="M1173" s="39"/>
      <c r="N1173" s="39"/>
      <c r="O1173" s="39"/>
      <c r="P1173" s="39"/>
      <c r="Q1173" s="39"/>
      <c r="R1173" s="39"/>
    </row>
    <row r="1174" spans="2:18" s="68" customFormat="1" ht="15.6">
      <c r="B1174" s="39"/>
      <c r="C1174" s="24" t="s">
        <v>286</v>
      </c>
      <c r="D1174" s="51"/>
      <c r="F1174" s="39"/>
      <c r="G1174" s="39"/>
      <c r="H1174" s="39"/>
      <c r="I1174" s="39"/>
      <c r="J1174" s="39"/>
      <c r="K1174" s="39"/>
      <c r="L1174" s="39"/>
      <c r="M1174" s="39"/>
      <c r="N1174" s="39"/>
      <c r="O1174" s="39"/>
      <c r="P1174" s="39"/>
      <c r="Q1174" s="39"/>
      <c r="R1174" s="39"/>
    </row>
    <row r="1175" spans="2:18" s="68" customFormat="1" ht="15.6">
      <c r="B1175" s="39"/>
      <c r="C1175" s="39"/>
      <c r="D1175" s="39"/>
      <c r="E1175" s="39" t="s">
        <v>513</v>
      </c>
      <c r="F1175" s="39"/>
      <c r="G1175" s="39"/>
      <c r="H1175" s="39"/>
      <c r="I1175" s="39"/>
      <c r="J1175" s="39"/>
      <c r="K1175" s="39"/>
      <c r="L1175" s="39"/>
      <c r="M1175" s="39"/>
      <c r="N1175" s="39"/>
      <c r="O1175" s="39"/>
      <c r="P1175" s="39"/>
      <c r="Q1175" s="39"/>
      <c r="R1175" s="39"/>
    </row>
    <row r="1176" spans="2:18" s="68" customFormat="1" ht="15.6">
      <c r="B1176" s="39"/>
      <c r="C1176" s="39"/>
      <c r="D1176" s="39"/>
      <c r="E1176" s="39"/>
      <c r="F1176" s="39"/>
      <c r="G1176" s="39"/>
      <c r="H1176" s="39"/>
      <c r="I1176" s="39"/>
      <c r="J1176" s="39"/>
      <c r="K1176" s="39"/>
      <c r="L1176" s="39"/>
      <c r="M1176" s="39"/>
      <c r="N1176" s="39"/>
      <c r="O1176" s="39"/>
      <c r="P1176" s="39"/>
      <c r="Q1176" s="39"/>
      <c r="R1176" s="39"/>
    </row>
    <row r="1177" spans="2:18" ht="16.2">
      <c r="B1177" s="45" t="s">
        <v>501</v>
      </c>
      <c r="C1177" s="1" t="s">
        <v>622</v>
      </c>
      <c r="D1177" s="1"/>
      <c r="E1177" s="5"/>
      <c r="F1177" s="5"/>
      <c r="G1177" s="5"/>
      <c r="H1177" s="5"/>
      <c r="I1177" s="5"/>
      <c r="J1177" s="5"/>
      <c r="K1177" s="5"/>
      <c r="L1177" s="5"/>
      <c r="M1177" s="5"/>
      <c r="N1177" s="5"/>
      <c r="O1177" s="5"/>
      <c r="P1177" s="5"/>
      <c r="Q1177" s="5"/>
      <c r="R1177" s="5"/>
    </row>
    <row r="1178" spans="2:18" s="68" customFormat="1" ht="15.6">
      <c r="B1178" s="39"/>
      <c r="C1178" s="34"/>
      <c r="D1178" s="34"/>
      <c r="E1178" s="32"/>
      <c r="F1178" s="32"/>
      <c r="G1178" s="32"/>
      <c r="H1178" s="32"/>
      <c r="I1178" s="32"/>
      <c r="J1178" s="32"/>
      <c r="K1178" s="32"/>
      <c r="L1178" s="39"/>
      <c r="M1178" s="39"/>
      <c r="N1178" s="39"/>
      <c r="O1178" s="39"/>
      <c r="P1178" s="39"/>
      <c r="Q1178" s="39"/>
      <c r="R1178" s="39"/>
    </row>
    <row r="1179" spans="2:18" s="68" customFormat="1" ht="15.6">
      <c r="B1179" s="39"/>
      <c r="C1179" s="24" t="s">
        <v>623</v>
      </c>
      <c r="D1179" s="51"/>
      <c r="F1179" s="38"/>
      <c r="G1179" s="38"/>
      <c r="H1179" s="38"/>
      <c r="I1179" s="38"/>
      <c r="J1179" s="38"/>
      <c r="K1179" s="38"/>
      <c r="L1179" s="39"/>
      <c r="M1179" s="39"/>
      <c r="N1179" s="39"/>
      <c r="O1179" s="39"/>
      <c r="P1179" s="39"/>
      <c r="Q1179" s="39"/>
      <c r="R1179" s="39"/>
    </row>
    <row r="1180" spans="2:18" s="68" customFormat="1" ht="15.6">
      <c r="B1180" s="39"/>
      <c r="C1180" s="24" t="s">
        <v>275</v>
      </c>
      <c r="D1180" s="51"/>
      <c r="F1180" s="38"/>
      <c r="G1180" s="38"/>
      <c r="H1180" s="38"/>
      <c r="I1180" s="38"/>
      <c r="J1180" s="38"/>
      <c r="K1180" s="38"/>
      <c r="L1180" s="39"/>
      <c r="M1180" s="39"/>
      <c r="N1180" s="39"/>
      <c r="O1180" s="39"/>
      <c r="P1180" s="39"/>
      <c r="Q1180" s="39"/>
      <c r="R1180" s="39"/>
    </row>
    <row r="1181" spans="2:18" s="68" customFormat="1" ht="15.6">
      <c r="B1181" s="39"/>
      <c r="C1181" s="24" t="s">
        <v>276</v>
      </c>
      <c r="D1181" s="51"/>
      <c r="F1181" s="38"/>
      <c r="G1181" s="38"/>
      <c r="H1181" s="38"/>
      <c r="I1181" s="38"/>
      <c r="J1181" s="38"/>
      <c r="K1181" s="38"/>
      <c r="L1181" s="39"/>
      <c r="M1181" s="39"/>
      <c r="N1181" s="39"/>
      <c r="O1181" s="39"/>
      <c r="P1181" s="39"/>
      <c r="Q1181" s="39"/>
      <c r="R1181" s="39"/>
    </row>
    <row r="1182" spans="2:18" s="68" customFormat="1" ht="15.6">
      <c r="B1182" s="39"/>
      <c r="C1182" s="24" t="s">
        <v>277</v>
      </c>
      <c r="D1182" s="51"/>
      <c r="F1182" s="38"/>
      <c r="G1182" s="38"/>
      <c r="H1182" s="38"/>
      <c r="I1182" s="38"/>
      <c r="J1182" s="38"/>
      <c r="K1182" s="38"/>
      <c r="L1182" s="39"/>
      <c r="M1182" s="39"/>
      <c r="N1182" s="39"/>
      <c r="O1182" s="39"/>
      <c r="P1182" s="39"/>
      <c r="Q1182" s="39"/>
      <c r="R1182" s="39"/>
    </row>
    <row r="1183" spans="2:18" s="68" customFormat="1" ht="15.6">
      <c r="B1183" s="39"/>
      <c r="C1183" s="24" t="s">
        <v>279</v>
      </c>
      <c r="D1183" s="51"/>
      <c r="F1183" s="38"/>
      <c r="G1183" s="38"/>
      <c r="H1183" s="38"/>
      <c r="I1183" s="38"/>
      <c r="J1183" s="38"/>
      <c r="K1183" s="38"/>
      <c r="L1183" s="39"/>
      <c r="M1183" s="39"/>
      <c r="N1183" s="39"/>
      <c r="O1183" s="39"/>
      <c r="P1183" s="39"/>
      <c r="Q1183" s="39"/>
      <c r="R1183" s="39"/>
    </row>
    <row r="1184" spans="2:18" s="68" customFormat="1" ht="15.6">
      <c r="B1184" s="39"/>
      <c r="C1184" s="24" t="s">
        <v>278</v>
      </c>
      <c r="D1184" s="51"/>
      <c r="F1184" s="38"/>
      <c r="G1184" s="38"/>
      <c r="H1184" s="38"/>
      <c r="I1184" s="38"/>
      <c r="J1184" s="38"/>
      <c r="K1184" s="38"/>
      <c r="L1184" s="39"/>
      <c r="M1184" s="39"/>
      <c r="N1184" s="39"/>
      <c r="O1184" s="39"/>
      <c r="P1184" s="39"/>
      <c r="Q1184" s="39"/>
      <c r="R1184" s="39"/>
    </row>
    <row r="1185" spans="2:18" s="68" customFormat="1" ht="15.6">
      <c r="B1185" s="39"/>
      <c r="C1185" s="24" t="s">
        <v>280</v>
      </c>
      <c r="D1185" s="51"/>
      <c r="F1185" s="39"/>
      <c r="G1185" s="39"/>
      <c r="H1185" s="39"/>
      <c r="I1185" s="39"/>
      <c r="J1185" s="39"/>
      <c r="K1185" s="39"/>
      <c r="L1185" s="39"/>
      <c r="M1185" s="39"/>
      <c r="N1185" s="39"/>
      <c r="O1185" s="39"/>
      <c r="P1185" s="39"/>
      <c r="Q1185" s="39"/>
      <c r="R1185" s="39"/>
    </row>
    <row r="1186" spans="2:18" s="68" customFormat="1" ht="15.6">
      <c r="B1186" s="39"/>
      <c r="C1186" s="39"/>
      <c r="D1186" s="39"/>
      <c r="E1186" s="39"/>
      <c r="F1186" s="39"/>
      <c r="G1186" s="39"/>
      <c r="H1186" s="39"/>
      <c r="I1186" s="39"/>
      <c r="J1186" s="39"/>
      <c r="K1186" s="39"/>
      <c r="L1186" s="39"/>
      <c r="M1186" s="39"/>
      <c r="N1186" s="39"/>
      <c r="O1186" s="39"/>
      <c r="P1186" s="39"/>
      <c r="Q1186" s="39"/>
      <c r="R1186" s="39"/>
    </row>
    <row r="1187" spans="2:18" s="68" customFormat="1" ht="15.6">
      <c r="B1187" s="100"/>
      <c r="C1187" s="39"/>
      <c r="D1187" s="39"/>
      <c r="E1187" s="39"/>
      <c r="F1187" s="39"/>
      <c r="G1187" s="39"/>
      <c r="H1187" s="39"/>
      <c r="I1187" s="39"/>
      <c r="J1187" s="39"/>
      <c r="K1187" s="39"/>
      <c r="L1187" s="39"/>
      <c r="M1187" s="39"/>
      <c r="N1187" s="39"/>
      <c r="O1187" s="39"/>
      <c r="P1187" s="39"/>
      <c r="Q1187" s="39"/>
      <c r="R1187" s="39"/>
    </row>
    <row r="1188" spans="2:18" ht="16.2">
      <c r="B1188" s="94" t="s">
        <v>502</v>
      </c>
      <c r="C1188" s="98" t="s">
        <v>676</v>
      </c>
      <c r="D1188" s="6"/>
      <c r="E1188" s="5"/>
      <c r="F1188" s="5"/>
      <c r="G1188" s="5"/>
      <c r="H1188" s="5"/>
      <c r="I1188" s="5"/>
      <c r="J1188" s="5"/>
      <c r="K1188" s="5"/>
      <c r="L1188" s="5"/>
      <c r="M1188" s="5"/>
      <c r="N1188" s="5"/>
      <c r="O1188" s="5"/>
      <c r="P1188" s="5"/>
      <c r="Q1188" s="5"/>
      <c r="R1188" s="5"/>
    </row>
    <row r="1189" spans="2:18" s="68" customFormat="1" ht="15.6">
      <c r="B1189" s="100"/>
      <c r="C1189" s="39"/>
      <c r="D1189" s="39"/>
      <c r="E1189" s="39"/>
      <c r="F1189" s="39"/>
      <c r="G1189" s="39"/>
      <c r="H1189" s="39"/>
      <c r="I1189" s="39"/>
      <c r="J1189" s="39"/>
      <c r="K1189" s="39"/>
      <c r="L1189" s="39"/>
      <c r="M1189" s="39"/>
      <c r="N1189" s="39"/>
      <c r="O1189" s="39"/>
      <c r="P1189" s="39"/>
      <c r="Q1189" s="39"/>
      <c r="R1189" s="39"/>
    </row>
    <row r="1190" spans="2:18" s="68" customFormat="1" ht="13.8">
      <c r="C1190" s="14" t="s">
        <v>312</v>
      </c>
      <c r="D1190" s="51"/>
    </row>
    <row r="1191" spans="2:18" s="68" customFormat="1" ht="13.8">
      <c r="C1191" s="57" t="s">
        <v>465</v>
      </c>
      <c r="D1191" s="51"/>
    </row>
    <row r="1192" spans="2:18" s="68" customFormat="1" ht="13.8">
      <c r="C1192" s="56" t="s">
        <v>347</v>
      </c>
      <c r="D1192" s="51"/>
    </row>
    <row r="1193" spans="2:18" s="68" customFormat="1" ht="13.8">
      <c r="C1193" s="56" t="s">
        <v>466</v>
      </c>
      <c r="D1193" s="51"/>
    </row>
    <row r="1194" spans="2:18" s="68" customFormat="1" ht="13.8">
      <c r="C1194" s="14" t="s">
        <v>313</v>
      </c>
      <c r="D1194" s="51"/>
    </row>
    <row r="1195" spans="2:18" s="68" customFormat="1" ht="13.8">
      <c r="C1195" s="58" t="s">
        <v>573</v>
      </c>
      <c r="D1195" s="51"/>
    </row>
    <row r="1196" spans="2:18" s="68" customFormat="1" ht="13.8">
      <c r="C1196" s="14" t="s">
        <v>314</v>
      </c>
      <c r="D1196" s="51"/>
    </row>
    <row r="1197" spans="2:18" s="68" customFormat="1" ht="13.8">
      <c r="B1197" s="92"/>
      <c r="C1197" s="72"/>
      <c r="D1197" s="72"/>
    </row>
    <row r="1198" spans="2:18" s="68" customFormat="1" ht="15.6">
      <c r="B1198" s="100"/>
      <c r="C1198" s="39"/>
      <c r="D1198" s="39"/>
      <c r="E1198" s="39"/>
      <c r="F1198" s="39"/>
      <c r="G1198" s="39"/>
      <c r="H1198" s="39"/>
      <c r="I1198" s="39"/>
      <c r="J1198" s="39"/>
      <c r="K1198" s="39"/>
      <c r="L1198" s="39"/>
      <c r="M1198" s="39"/>
      <c r="N1198" s="39"/>
      <c r="O1198" s="39"/>
      <c r="P1198" s="39"/>
      <c r="Q1198" s="39"/>
      <c r="R1198" s="39"/>
    </row>
    <row r="1199" spans="2:18" ht="16.2">
      <c r="B1199" s="94" t="s">
        <v>504</v>
      </c>
      <c r="C1199" s="6" t="s">
        <v>316</v>
      </c>
      <c r="D1199" s="6"/>
      <c r="E1199" s="5"/>
      <c r="F1199" s="5"/>
      <c r="G1199" s="5"/>
      <c r="H1199" s="5"/>
      <c r="I1199" s="5"/>
      <c r="J1199" s="5"/>
      <c r="K1199" s="5"/>
      <c r="L1199" s="5"/>
      <c r="M1199" s="5"/>
      <c r="N1199" s="5"/>
      <c r="O1199" s="5"/>
      <c r="P1199" s="5"/>
      <c r="Q1199" s="5"/>
      <c r="R1199" s="5"/>
    </row>
    <row r="1200" spans="2:18" ht="16.2">
      <c r="B1200" s="94"/>
      <c r="C1200" s="11" t="s">
        <v>624</v>
      </c>
      <c r="D1200" s="6"/>
      <c r="E1200" s="5"/>
      <c r="F1200" s="5"/>
      <c r="G1200" s="5"/>
      <c r="H1200" s="5"/>
      <c r="I1200" s="5"/>
      <c r="J1200" s="5"/>
      <c r="K1200" s="5"/>
      <c r="L1200" s="5"/>
      <c r="M1200" s="5"/>
      <c r="N1200" s="5"/>
      <c r="O1200" s="5"/>
      <c r="P1200" s="5"/>
      <c r="Q1200" s="5"/>
      <c r="R1200" s="5"/>
    </row>
    <row r="1201" spans="2:18" s="68" customFormat="1" ht="40.799999999999997">
      <c r="B1201" s="100"/>
      <c r="C1201" s="108"/>
      <c r="D1201" s="109"/>
      <c r="E1201" s="47" t="s">
        <v>281</v>
      </c>
      <c r="F1201" s="47" t="s">
        <v>282</v>
      </c>
      <c r="G1201" s="47" t="s">
        <v>283</v>
      </c>
      <c r="H1201" s="47" t="s">
        <v>284</v>
      </c>
      <c r="I1201" s="47" t="s">
        <v>285</v>
      </c>
      <c r="J1201" s="47" t="s">
        <v>42</v>
      </c>
      <c r="K1201" s="64" t="s">
        <v>592</v>
      </c>
      <c r="L1201" s="39"/>
      <c r="M1201" s="39"/>
      <c r="N1201" s="39"/>
      <c r="O1201" s="39"/>
      <c r="P1201" s="39"/>
      <c r="Q1201" s="39"/>
      <c r="R1201" s="39"/>
    </row>
    <row r="1202" spans="2:18" s="68" customFormat="1" ht="13.8">
      <c r="C1202" s="102" t="s">
        <v>8</v>
      </c>
      <c r="D1202" s="103"/>
      <c r="E1202" s="20"/>
      <c r="F1202" s="20"/>
      <c r="G1202" s="20"/>
      <c r="H1202" s="20"/>
      <c r="I1202" s="20"/>
      <c r="J1202" s="20"/>
      <c r="K1202" s="85">
        <f>D1190-SUM(E1202:J1202)</f>
        <v>0</v>
      </c>
      <c r="L1202" s="44"/>
      <c r="M1202" s="44"/>
      <c r="N1202" s="44"/>
      <c r="O1202" s="44"/>
    </row>
    <row r="1203" spans="2:18" s="68" customFormat="1" ht="17.55" customHeight="1">
      <c r="C1203" s="102" t="s">
        <v>454</v>
      </c>
      <c r="D1203" s="103"/>
      <c r="E1203" s="20"/>
      <c r="F1203" s="20"/>
      <c r="G1203" s="20"/>
      <c r="H1203" s="20"/>
      <c r="I1203" s="20"/>
      <c r="J1203" s="20"/>
      <c r="K1203" s="85">
        <f t="shared" ref="K1203:K1208" si="25">D1191-SUM(E1203:J1203)</f>
        <v>0</v>
      </c>
      <c r="L1203" s="44"/>
      <c r="M1203" s="44"/>
      <c r="N1203" s="44"/>
      <c r="O1203" s="44"/>
    </row>
    <row r="1204" spans="2:18" s="68" customFormat="1" ht="13.8">
      <c r="C1204" s="104" t="s">
        <v>455</v>
      </c>
      <c r="D1204" s="105"/>
      <c r="E1204" s="20"/>
      <c r="F1204" s="20"/>
      <c r="G1204" s="20"/>
      <c r="H1204" s="20"/>
      <c r="I1204" s="20"/>
      <c r="J1204" s="20"/>
      <c r="K1204" s="85">
        <f t="shared" si="25"/>
        <v>0</v>
      </c>
      <c r="L1204" s="44"/>
      <c r="M1204" s="44"/>
      <c r="N1204" s="44"/>
      <c r="O1204" s="44"/>
    </row>
    <row r="1205" spans="2:18" s="68" customFormat="1" ht="13.8">
      <c r="C1205" s="104" t="s">
        <v>456</v>
      </c>
      <c r="D1205" s="105"/>
      <c r="E1205" s="20"/>
      <c r="F1205" s="20"/>
      <c r="G1205" s="20"/>
      <c r="H1205" s="20"/>
      <c r="I1205" s="20"/>
      <c r="J1205" s="20"/>
      <c r="K1205" s="85">
        <f>D1193-SUM(E1205:J1205)</f>
        <v>0</v>
      </c>
      <c r="L1205" s="44"/>
      <c r="M1205" s="44"/>
      <c r="N1205" s="44"/>
      <c r="O1205" s="44"/>
    </row>
    <row r="1206" spans="2:18" s="68" customFormat="1" ht="13.8">
      <c r="C1206" s="102" t="s">
        <v>9</v>
      </c>
      <c r="D1206" s="103"/>
      <c r="E1206" s="20"/>
      <c r="F1206" s="20"/>
      <c r="G1206" s="20"/>
      <c r="H1206" s="20"/>
      <c r="I1206" s="20"/>
      <c r="J1206" s="20"/>
      <c r="K1206" s="85">
        <f t="shared" si="25"/>
        <v>0</v>
      </c>
      <c r="L1206" s="44"/>
      <c r="M1206" s="44"/>
      <c r="N1206" s="44"/>
      <c r="O1206" s="44"/>
    </row>
    <row r="1207" spans="2:18" s="68" customFormat="1" ht="13.8">
      <c r="C1207" s="102" t="s">
        <v>555</v>
      </c>
      <c r="D1207" s="103"/>
      <c r="E1207" s="20"/>
      <c r="F1207" s="20"/>
      <c r="G1207" s="20"/>
      <c r="H1207" s="20"/>
      <c r="I1207" s="20"/>
      <c r="J1207" s="20"/>
      <c r="K1207" s="85">
        <f t="shared" si="25"/>
        <v>0</v>
      </c>
      <c r="L1207" s="44"/>
      <c r="M1207" s="44"/>
      <c r="N1207" s="44"/>
      <c r="O1207" s="44"/>
    </row>
    <row r="1208" spans="2:18" s="68" customFormat="1" ht="13.8">
      <c r="B1208" s="92"/>
      <c r="C1208" s="102" t="s">
        <v>11</v>
      </c>
      <c r="D1208" s="103"/>
      <c r="E1208" s="20"/>
      <c r="F1208" s="20"/>
      <c r="G1208" s="20"/>
      <c r="H1208" s="20"/>
      <c r="I1208" s="20"/>
      <c r="J1208" s="20"/>
      <c r="K1208" s="85">
        <f t="shared" si="25"/>
        <v>0</v>
      </c>
      <c r="L1208" s="44"/>
      <c r="M1208" s="44"/>
      <c r="N1208" s="44"/>
      <c r="O1208" s="44"/>
    </row>
    <row r="1209" spans="2:18" s="68" customFormat="1" ht="15.6">
      <c r="B1209" s="100"/>
      <c r="C1209" s="40"/>
      <c r="D1209" s="39"/>
      <c r="E1209" s="39"/>
      <c r="F1209" s="39"/>
      <c r="G1209" s="39"/>
      <c r="H1209" s="39"/>
      <c r="I1209" s="39"/>
      <c r="J1209" s="39"/>
      <c r="K1209" s="39"/>
      <c r="L1209" s="39"/>
      <c r="M1209" s="39"/>
      <c r="N1209" s="39"/>
      <c r="O1209" s="39"/>
      <c r="P1209" s="39"/>
      <c r="Q1209" s="39"/>
      <c r="R1209" s="39"/>
    </row>
    <row r="1210" spans="2:18" s="68" customFormat="1" ht="15.6">
      <c r="B1210" s="100"/>
      <c r="C1210" s="18" t="s">
        <v>445</v>
      </c>
      <c r="D1210" s="15"/>
      <c r="E1210" s="111"/>
      <c r="F1210" s="111"/>
      <c r="G1210" s="111"/>
      <c r="H1210" s="111"/>
      <c r="I1210" s="39"/>
      <c r="J1210" s="39"/>
      <c r="K1210" s="39"/>
      <c r="L1210" s="39"/>
      <c r="M1210" s="39"/>
      <c r="N1210" s="39"/>
      <c r="O1210" s="39"/>
      <c r="P1210" s="39"/>
      <c r="Q1210" s="39"/>
      <c r="R1210" s="39"/>
    </row>
    <row r="1211" spans="2:18" s="68" customFormat="1" ht="15.6">
      <c r="B1211" s="100"/>
      <c r="C1211" s="18"/>
      <c r="D1211" s="15"/>
      <c r="E1211" s="44"/>
      <c r="F1211" s="44"/>
      <c r="G1211" s="44"/>
      <c r="H1211" s="44"/>
      <c r="I1211" s="39"/>
      <c r="J1211" s="39"/>
      <c r="K1211" s="39"/>
      <c r="L1211" s="39"/>
      <c r="M1211" s="39"/>
      <c r="N1211" s="39"/>
      <c r="O1211" s="39"/>
      <c r="P1211" s="39"/>
      <c r="Q1211" s="39"/>
      <c r="R1211" s="39"/>
    </row>
    <row r="1212" spans="2:18" s="68" customFormat="1" ht="13.8">
      <c r="B1212" s="92"/>
      <c r="C1212" s="114" t="s">
        <v>72</v>
      </c>
      <c r="D1212" s="114"/>
      <c r="E1212" s="114"/>
      <c r="F1212" s="114"/>
      <c r="G1212" s="114"/>
      <c r="H1212" s="114"/>
      <c r="I1212" s="114"/>
      <c r="J1212" s="114"/>
      <c r="K1212" s="114"/>
      <c r="L1212" s="114"/>
      <c r="M1212" s="114"/>
      <c r="N1212" s="114"/>
      <c r="O1212" s="114"/>
      <c r="P1212" s="114"/>
      <c r="Q1212" s="114"/>
    </row>
    <row r="1213" spans="2:18" s="68" customFormat="1" ht="13.8"/>
    <row r="1214" spans="2:18" s="68" customFormat="1" ht="13.8">
      <c r="C1214" s="11" t="s">
        <v>272</v>
      </c>
      <c r="D1214" s="11"/>
    </row>
    <row r="1215" spans="2:18" s="68" customFormat="1" ht="13.8"/>
    <row r="1216" spans="2:18" s="68" customFormat="1" ht="13.8">
      <c r="C1216" s="41"/>
      <c r="D1216" s="41"/>
    </row>
    <row r="1217" s="68" customFormat="1" ht="13.8"/>
    <row r="1218" s="68" customFormat="1" ht="13.8"/>
    <row r="1219" s="68" customFormat="1" ht="13.8"/>
    <row r="1220" s="68" customFormat="1" ht="13.8"/>
    <row r="1221" s="68" customFormat="1" ht="13.8"/>
  </sheetData>
  <sheetProtection algorithmName="SHA-512" hashValue="0vevstJyTUeBI2V1QNCufg4mbJ04ri4N4h6IZz5a8S0xm8eQfevo2Qu3MfxZfmO6K10xLokS0dVp1QnZQKxyPg==" saltValue="I6jTsBRuSPAAFzBq6TaHYQ==" spinCount="100000" sheet="1" objects="1" scenarios="1" selectLockedCells="1"/>
  <mergeCells count="477">
    <mergeCell ref="E1210:H1210"/>
    <mergeCell ref="D41:G41"/>
    <mergeCell ref="D63:G63"/>
    <mergeCell ref="D83:G83"/>
    <mergeCell ref="D133:G133"/>
    <mergeCell ref="D159:G159"/>
    <mergeCell ref="D185:G185"/>
    <mergeCell ref="C1079:D1079"/>
    <mergeCell ref="C1080:D1080"/>
    <mergeCell ref="C1081:D1081"/>
    <mergeCell ref="C911:D911"/>
    <mergeCell ref="C912:D912"/>
    <mergeCell ref="C913:D913"/>
    <mergeCell ref="C921:D921"/>
    <mergeCell ref="C934:D934"/>
    <mergeCell ref="C920:D920"/>
    <mergeCell ref="C922:D922"/>
    <mergeCell ref="C923:D923"/>
    <mergeCell ref="C924:D924"/>
    <mergeCell ref="C925:D925"/>
    <mergeCell ref="C926:D926"/>
    <mergeCell ref="C927:D927"/>
    <mergeCell ref="C935:D935"/>
    <mergeCell ref="B944:R944"/>
    <mergeCell ref="C537:D537"/>
    <mergeCell ref="C538:D538"/>
    <mergeCell ref="C910:D910"/>
    <mergeCell ref="C896:D896"/>
    <mergeCell ref="C897:D897"/>
    <mergeCell ref="C898:D898"/>
    <mergeCell ref="C899:D899"/>
    <mergeCell ref="C900:D900"/>
    <mergeCell ref="C901:D901"/>
    <mergeCell ref="C907:D907"/>
    <mergeCell ref="C908:D908"/>
    <mergeCell ref="C909:D909"/>
    <mergeCell ref="C865:D865"/>
    <mergeCell ref="C869:D869"/>
    <mergeCell ref="C870:D870"/>
    <mergeCell ref="C871:D871"/>
    <mergeCell ref="C539:D539"/>
    <mergeCell ref="C540:D540"/>
    <mergeCell ref="C541:D541"/>
    <mergeCell ref="C542:D542"/>
    <mergeCell ref="C552:D552"/>
    <mergeCell ref="C553:D553"/>
    <mergeCell ref="C554:D554"/>
    <mergeCell ref="C556:D556"/>
    <mergeCell ref="E874:G874"/>
    <mergeCell ref="C960:D960"/>
    <mergeCell ref="C961:D961"/>
    <mergeCell ref="C962:D962"/>
    <mergeCell ref="C955:D955"/>
    <mergeCell ref="C895:D895"/>
    <mergeCell ref="C936:D936"/>
    <mergeCell ref="C937:D937"/>
    <mergeCell ref="C938:D938"/>
    <mergeCell ref="C939:D939"/>
    <mergeCell ref="C940:D940"/>
    <mergeCell ref="C941:D941"/>
    <mergeCell ref="C906:D906"/>
    <mergeCell ref="C959:D959"/>
    <mergeCell ref="C958:D958"/>
    <mergeCell ref="C957:D957"/>
    <mergeCell ref="E929:H929"/>
    <mergeCell ref="E915:H915"/>
    <mergeCell ref="E888:G888"/>
    <mergeCell ref="C1095:D1095"/>
    <mergeCell ref="C1096:D1096"/>
    <mergeCell ref="C1083:D1083"/>
    <mergeCell ref="C1084:D1084"/>
    <mergeCell ref="C1065:D1065"/>
    <mergeCell ref="C1069:D1069"/>
    <mergeCell ref="C1070:D1070"/>
    <mergeCell ref="C1071:D1071"/>
    <mergeCell ref="C1072:D1072"/>
    <mergeCell ref="C1078:D1078"/>
    <mergeCell ref="C1082:D1082"/>
    <mergeCell ref="C1077:D1077"/>
    <mergeCell ref="C1094:D1094"/>
    <mergeCell ref="C1206:D1206"/>
    <mergeCell ref="C1207:D1207"/>
    <mergeCell ref="C1208:D1208"/>
    <mergeCell ref="C1202:D1202"/>
    <mergeCell ref="C1203:D1203"/>
    <mergeCell ref="C1204:D1204"/>
    <mergeCell ref="C1205:D1205"/>
    <mergeCell ref="B1159:R1159"/>
    <mergeCell ref="E1134:H1134"/>
    <mergeCell ref="C1132:D1132"/>
    <mergeCell ref="C1031:D1031"/>
    <mergeCell ref="C1032:D1032"/>
    <mergeCell ref="C1033:D1033"/>
    <mergeCell ref="C1034:D1034"/>
    <mergeCell ref="C1035:D1035"/>
    <mergeCell ref="C1036:D1036"/>
    <mergeCell ref="C1037:D1037"/>
    <mergeCell ref="C1054:D1054"/>
    <mergeCell ref="C1055:D1055"/>
    <mergeCell ref="C1056:D1056"/>
    <mergeCell ref="C1057:D1057"/>
    <mergeCell ref="C1058:D1058"/>
    <mergeCell ref="C1059:D1059"/>
    <mergeCell ref="C1060:D1060"/>
    <mergeCell ref="C1066:D1066"/>
    <mergeCell ref="C1067:D1067"/>
    <mergeCell ref="C1068:D1068"/>
    <mergeCell ref="C1093:D1093"/>
    <mergeCell ref="C1089:D1089"/>
    <mergeCell ref="C1090:D1090"/>
    <mergeCell ref="C1091:D1091"/>
    <mergeCell ref="C1092:D1092"/>
    <mergeCell ref="C1129:D1129"/>
    <mergeCell ref="C1131:D1131"/>
    <mergeCell ref="C1130:D1130"/>
    <mergeCell ref="C1101:D1101"/>
    <mergeCell ref="C1102:D1102"/>
    <mergeCell ref="C1103:D1103"/>
    <mergeCell ref="C1104:D1104"/>
    <mergeCell ref="C1105:D1105"/>
    <mergeCell ref="C1106:D1106"/>
    <mergeCell ref="C1107:D1107"/>
    <mergeCell ref="C1125:D1125"/>
    <mergeCell ref="C1126:D1126"/>
    <mergeCell ref="C1127:D1127"/>
    <mergeCell ref="C1128:D1128"/>
    <mergeCell ref="C1114:D1114"/>
    <mergeCell ref="C1115:D1115"/>
    <mergeCell ref="C1116:D1116"/>
    <mergeCell ref="C1117:D1117"/>
    <mergeCell ref="C1118:D1118"/>
    <mergeCell ref="C1119:D1119"/>
    <mergeCell ref="C1120:D1120"/>
    <mergeCell ref="C1108:D1108"/>
    <mergeCell ref="C974:D974"/>
    <mergeCell ref="C981:D981"/>
    <mergeCell ref="C982:D982"/>
    <mergeCell ref="C691:D691"/>
    <mergeCell ref="C678:D678"/>
    <mergeCell ref="C679:D679"/>
    <mergeCell ref="C680:D680"/>
    <mergeCell ref="C645:D645"/>
    <mergeCell ref="C681:D681"/>
    <mergeCell ref="C682:D682"/>
    <mergeCell ref="C872:D872"/>
    <mergeCell ref="C818:D818"/>
    <mergeCell ref="C819:D819"/>
    <mergeCell ref="C820:D820"/>
    <mergeCell ref="C846:D846"/>
    <mergeCell ref="C847:D847"/>
    <mergeCell ref="C832:D832"/>
    <mergeCell ref="C835:D835"/>
    <mergeCell ref="C841:D841"/>
    <mergeCell ref="C842:D842"/>
    <mergeCell ref="C843:D843"/>
    <mergeCell ref="C866:D866"/>
    <mergeCell ref="C867:D867"/>
    <mergeCell ref="C868:D868"/>
    <mergeCell ref="C503:D503"/>
    <mergeCell ref="C504:D504"/>
    <mergeCell ref="C505:D505"/>
    <mergeCell ref="C506:D506"/>
    <mergeCell ref="C102:D102"/>
    <mergeCell ref="C103:D103"/>
    <mergeCell ref="C104:D104"/>
    <mergeCell ref="C93:D93"/>
    <mergeCell ref="C117:D117"/>
    <mergeCell ref="C477:D477"/>
    <mergeCell ref="C478:D478"/>
    <mergeCell ref="C479:D479"/>
    <mergeCell ref="C480:D480"/>
    <mergeCell ref="C143:D143"/>
    <mergeCell ref="C144:D144"/>
    <mergeCell ref="C145:D145"/>
    <mergeCell ref="C146:D146"/>
    <mergeCell ref="C166:D166"/>
    <mergeCell ref="C167:D167"/>
    <mergeCell ref="C168:D168"/>
    <mergeCell ref="C169:D169"/>
    <mergeCell ref="C488:D488"/>
    <mergeCell ref="C489:D489"/>
    <mergeCell ref="C490:D490"/>
    <mergeCell ref="C502:D502"/>
    <mergeCell ref="C31:Q31"/>
    <mergeCell ref="C44:Q44"/>
    <mergeCell ref="C124:Q124"/>
    <mergeCell ref="C95:D95"/>
    <mergeCell ref="C114:D114"/>
    <mergeCell ref="C113:D113"/>
    <mergeCell ref="C120:D120"/>
    <mergeCell ref="C119:D119"/>
    <mergeCell ref="C118:D118"/>
    <mergeCell ref="C116:D116"/>
    <mergeCell ref="C115:D115"/>
    <mergeCell ref="C88:D88"/>
    <mergeCell ref="C107:D107"/>
    <mergeCell ref="C101:D101"/>
    <mergeCell ref="C54:V54"/>
    <mergeCell ref="E495:G495"/>
    <mergeCell ref="C66:V66"/>
    <mergeCell ref="C73:V73"/>
    <mergeCell ref="C500:D500"/>
    <mergeCell ref="C501:D501"/>
    <mergeCell ref="C170:D170"/>
    <mergeCell ref="C171:D171"/>
    <mergeCell ref="C172:D172"/>
    <mergeCell ref="B1:R1"/>
    <mergeCell ref="C3:Q3"/>
    <mergeCell ref="R5:V5"/>
    <mergeCell ref="C7:Q7"/>
    <mergeCell ref="R7:V7"/>
    <mergeCell ref="C6:Q6"/>
    <mergeCell ref="R6:V6"/>
    <mergeCell ref="C4:Q4"/>
    <mergeCell ref="R4:V4"/>
    <mergeCell ref="C5:Q5"/>
    <mergeCell ref="C8:Q8"/>
    <mergeCell ref="R8:V8"/>
    <mergeCell ref="C9:Q9"/>
    <mergeCell ref="R9:V9"/>
    <mergeCell ref="C10:Q10"/>
    <mergeCell ref="R10:V10"/>
    <mergeCell ref="B14:R14"/>
    <mergeCell ref="R25:V25"/>
    <mergeCell ref="C30:Q30"/>
    <mergeCell ref="F18:J18"/>
    <mergeCell ref="E20:K20"/>
    <mergeCell ref="C29:Q29"/>
    <mergeCell ref="R29:V29"/>
    <mergeCell ref="F16:J16"/>
    <mergeCell ref="C12:Q12"/>
    <mergeCell ref="C11:Q11"/>
    <mergeCell ref="C25:Q25"/>
    <mergeCell ref="B23:R23"/>
    <mergeCell ref="C26:Q26"/>
    <mergeCell ref="R26:V26"/>
    <mergeCell ref="C475:D475"/>
    <mergeCell ref="C476:D476"/>
    <mergeCell ref="C176:Q176"/>
    <mergeCell ref="C98:V98"/>
    <mergeCell ref="B200:R200"/>
    <mergeCell ref="C90:D90"/>
    <mergeCell ref="C89:D89"/>
    <mergeCell ref="C474:D474"/>
    <mergeCell ref="C139:D139"/>
    <mergeCell ref="C106:D106"/>
    <mergeCell ref="C105:D105"/>
    <mergeCell ref="C150:Q150"/>
    <mergeCell ref="C140:D140"/>
    <mergeCell ref="C141:D141"/>
    <mergeCell ref="C142:D142"/>
    <mergeCell ref="C91:D91"/>
    <mergeCell ref="C47:V47"/>
    <mergeCell ref="C86:V86"/>
    <mergeCell ref="C100:D100"/>
    <mergeCell ref="C94:D94"/>
    <mergeCell ref="C92:D92"/>
    <mergeCell ref="C574:D574"/>
    <mergeCell ref="C165:D165"/>
    <mergeCell ref="C894:D894"/>
    <mergeCell ref="C840:D840"/>
    <mergeCell ref="C880:D880"/>
    <mergeCell ref="C881:D881"/>
    <mergeCell ref="C882:D882"/>
    <mergeCell ref="C883:D883"/>
    <mergeCell ref="C884:D884"/>
    <mergeCell ref="C885:D885"/>
    <mergeCell ref="C886:D886"/>
    <mergeCell ref="C780:D780"/>
    <mergeCell ref="C781:D781"/>
    <mergeCell ref="C782:D782"/>
    <mergeCell ref="C783:D783"/>
    <mergeCell ref="C784:D784"/>
    <mergeCell ref="C481:D481"/>
    <mergeCell ref="C562:D562"/>
    <mergeCell ref="C507:D507"/>
    <mergeCell ref="B1026:R1026"/>
    <mergeCell ref="C967:D967"/>
    <mergeCell ref="C968:D968"/>
    <mergeCell ref="C969:D969"/>
    <mergeCell ref="C970:D970"/>
    <mergeCell ref="C971:D971"/>
    <mergeCell ref="C972:D972"/>
    <mergeCell ref="C973:D973"/>
    <mergeCell ref="C1006:D1006"/>
    <mergeCell ref="C983:D983"/>
    <mergeCell ref="C984:D984"/>
    <mergeCell ref="C985:D985"/>
    <mergeCell ref="C986:D986"/>
    <mergeCell ref="C987:D987"/>
    <mergeCell ref="E976:H976"/>
    <mergeCell ref="C1019:D1019"/>
    <mergeCell ref="C1020:D1020"/>
    <mergeCell ref="C1022:D1022"/>
    <mergeCell ref="C1023:D1023"/>
    <mergeCell ref="C996:D996"/>
    <mergeCell ref="C998:D998"/>
    <mergeCell ref="C999:D999"/>
    <mergeCell ref="C1005:D1005"/>
    <mergeCell ref="C1007:D1007"/>
    <mergeCell ref="C599:D599"/>
    <mergeCell ref="C641:D641"/>
    <mergeCell ref="C630:D630"/>
    <mergeCell ref="C631:D631"/>
    <mergeCell ref="C632:D632"/>
    <mergeCell ref="C633:D633"/>
    <mergeCell ref="C634:D634"/>
    <mergeCell ref="C635:D635"/>
    <mergeCell ref="C636:D636"/>
    <mergeCell ref="C778:D778"/>
    <mergeCell ref="C779:D779"/>
    <mergeCell ref="C879:D879"/>
    <mergeCell ref="C845:D845"/>
    <mergeCell ref="C833:D833"/>
    <mergeCell ref="C834:D834"/>
    <mergeCell ref="C692:D692"/>
    <mergeCell ref="C693:D693"/>
    <mergeCell ref="C694:D694"/>
    <mergeCell ref="C695:D695"/>
    <mergeCell ref="C803:D803"/>
    <mergeCell ref="C804:D804"/>
    <mergeCell ref="C805:D805"/>
    <mergeCell ref="C753:D753"/>
    <mergeCell ref="B748:R748"/>
    <mergeCell ref="C790:L790"/>
    <mergeCell ref="E745:G745"/>
    <mergeCell ref="E786:G786"/>
    <mergeCell ref="C772:D772"/>
    <mergeCell ref="C816:D816"/>
    <mergeCell ref="C701:D701"/>
    <mergeCell ref="C702:D702"/>
    <mergeCell ref="C703:D703"/>
    <mergeCell ref="C704:D704"/>
    <mergeCell ref="C551:D551"/>
    <mergeCell ref="C612:D612"/>
    <mergeCell ref="C688:D688"/>
    <mergeCell ref="C660:D660"/>
    <mergeCell ref="C689:D689"/>
    <mergeCell ref="C690:D690"/>
    <mergeCell ref="C683:D683"/>
    <mergeCell ref="C653:D653"/>
    <mergeCell ref="C646:D646"/>
    <mergeCell ref="C643:D643"/>
    <mergeCell ref="C644:D644"/>
    <mergeCell ref="C555:D555"/>
    <mergeCell ref="C620:D620"/>
    <mergeCell ref="C621:D621"/>
    <mergeCell ref="C622:D622"/>
    <mergeCell ref="C623:D623"/>
    <mergeCell ref="C624:D624"/>
    <mergeCell ref="C600:D600"/>
    <mergeCell ref="C557:D557"/>
    <mergeCell ref="B584:R584"/>
    <mergeCell ref="B588:R588"/>
    <mergeCell ref="C593:D593"/>
    <mergeCell ref="C598:D598"/>
    <mergeCell ref="C642:D642"/>
    <mergeCell ref="C765:D765"/>
    <mergeCell ref="C766:D766"/>
    <mergeCell ref="C767:D767"/>
    <mergeCell ref="C768:D768"/>
    <mergeCell ref="C769:D769"/>
    <mergeCell ref="C770:D770"/>
    <mergeCell ref="C771:D771"/>
    <mergeCell ref="C736:D736"/>
    <mergeCell ref="C760:D760"/>
    <mergeCell ref="C1212:Q1212"/>
    <mergeCell ref="C828:D828"/>
    <mergeCell ref="C1201:D1201"/>
    <mergeCell ref="C1113:D1113"/>
    <mergeCell ref="C754:D754"/>
    <mergeCell ref="C755:D755"/>
    <mergeCell ref="C756:D756"/>
    <mergeCell ref="C757:D757"/>
    <mergeCell ref="C758:D758"/>
    <mergeCell ref="C759:D759"/>
    <mergeCell ref="C810:D810"/>
    <mergeCell ref="C817:D817"/>
    <mergeCell ref="C1008:D1008"/>
    <mergeCell ref="C1009:D1009"/>
    <mergeCell ref="C1010:D1010"/>
    <mergeCell ref="C1011:D1011"/>
    <mergeCell ref="C1012:D1012"/>
    <mergeCell ref="C1053:D1053"/>
    <mergeCell ref="C980:D980"/>
    <mergeCell ref="C994:D994"/>
    <mergeCell ref="C995:D995"/>
    <mergeCell ref="C1030:D1030"/>
    <mergeCell ref="C956:D956"/>
    <mergeCell ref="C777:D777"/>
    <mergeCell ref="C729:D729"/>
    <mergeCell ref="C737:D737"/>
    <mergeCell ref="C700:D700"/>
    <mergeCell ref="C606:D606"/>
    <mergeCell ref="C607:D607"/>
    <mergeCell ref="C608:D608"/>
    <mergeCell ref="C609:D609"/>
    <mergeCell ref="C610:D610"/>
    <mergeCell ref="C647:D647"/>
    <mergeCell ref="C648:D648"/>
    <mergeCell ref="C654:D654"/>
    <mergeCell ref="C655:D655"/>
    <mergeCell ref="C656:D656"/>
    <mergeCell ref="C717:D717"/>
    <mergeCell ref="C611:D611"/>
    <mergeCell ref="C844:D844"/>
    <mergeCell ref="C676:D676"/>
    <mergeCell ref="C677:D677"/>
    <mergeCell ref="C563:D563"/>
    <mergeCell ref="C564:D564"/>
    <mergeCell ref="C565:D565"/>
    <mergeCell ref="C566:D566"/>
    <mergeCell ref="C567:D567"/>
    <mergeCell ref="C568:D568"/>
    <mergeCell ref="C569:D569"/>
    <mergeCell ref="C575:D575"/>
    <mergeCell ref="C576:D576"/>
    <mergeCell ref="C657:D657"/>
    <mergeCell ref="C658:D658"/>
    <mergeCell ref="C659:D659"/>
    <mergeCell ref="C831:D831"/>
    <mergeCell ref="C806:D806"/>
    <mergeCell ref="C807:D807"/>
    <mergeCell ref="C808:D808"/>
    <mergeCell ref="C809:D809"/>
    <mergeCell ref="C719:D719"/>
    <mergeCell ref="C821:D821"/>
    <mergeCell ref="C822:D822"/>
    <mergeCell ref="C823:D823"/>
    <mergeCell ref="C491:D491"/>
    <mergeCell ref="C486:D486"/>
    <mergeCell ref="C605:D605"/>
    <mergeCell ref="C617:D617"/>
    <mergeCell ref="C618:D618"/>
    <mergeCell ref="C619:D619"/>
    <mergeCell ref="C492:D492"/>
    <mergeCell ref="C493:D493"/>
    <mergeCell ref="C594:D594"/>
    <mergeCell ref="C595:D595"/>
    <mergeCell ref="C596:D596"/>
    <mergeCell ref="C597:D597"/>
    <mergeCell ref="B510:R510"/>
    <mergeCell ref="E531:G531"/>
    <mergeCell ref="C577:D577"/>
    <mergeCell ref="C578:D578"/>
    <mergeCell ref="C579:D579"/>
    <mergeCell ref="C580:D580"/>
    <mergeCell ref="C581:D581"/>
    <mergeCell ref="C487:D487"/>
    <mergeCell ref="E545:H545"/>
    <mergeCell ref="C550:D550"/>
    <mergeCell ref="C536:D536"/>
    <mergeCell ref="C543:D543"/>
    <mergeCell ref="C829:D829"/>
    <mergeCell ref="C830:D830"/>
    <mergeCell ref="C705:D705"/>
    <mergeCell ref="C706:D706"/>
    <mergeCell ref="C707:D707"/>
    <mergeCell ref="C713:D713"/>
    <mergeCell ref="C714:D714"/>
    <mergeCell ref="C715:D715"/>
    <mergeCell ref="C716:D716"/>
    <mergeCell ref="C712:D712"/>
    <mergeCell ref="C738:D738"/>
    <mergeCell ref="C739:D739"/>
    <mergeCell ref="C740:D740"/>
    <mergeCell ref="C741:D741"/>
    <mergeCell ref="C742:D742"/>
    <mergeCell ref="C743:D743"/>
    <mergeCell ref="C718:D718"/>
    <mergeCell ref="C730:D730"/>
    <mergeCell ref="C731:D731"/>
    <mergeCell ref="C724:D724"/>
    <mergeCell ref="C725:D725"/>
    <mergeCell ref="C726:D726"/>
    <mergeCell ref="C727:D727"/>
    <mergeCell ref="C728:D728"/>
  </mergeCells>
  <dataValidations xWindow="888" yWindow="249" count="248">
    <dataValidation type="whole" operator="greaterThanOrEqual" allowBlank="1" showInputMessage="1" showErrorMessage="1" sqref="H1078:H1084 M981:M987 M829:M835 G606:G612 F969:J969 E530 J1066:J1072 L1006:L1012 O114:O120 G618:G624 O166:O172 E921:G927 N537:N543 G713:G719 M1031:M1037 G701:G707 D205 K968:K974 G841:G847 D295 O140:O146 H677:H683 D340 L880:L886 J487:J493 G642:G648 D385 G689:G695 L1090:L1096 N575:N581 K1202:K1208 L907:L913 H766:H772 G654:G660 L866:L872 E935:F941 K993:K999 K1018:K1023 G594:G600 D430 L778:L784 G725:G731 G630:G636 G895:G901 J737:J743 I1102:I1108 E950 E475:J481 J551:J557 G754:G760 I956:I962 D860 G804:G810 K563:K569 G817:G823 E848:G848 G1054:G1060 AB501:AB509 D1139:D1145 D1150:D1156 E1126:J1132 K1114:K1120 H89:H95 J101:J107 D250" xr:uid="{00000000-0002-0000-0000-000000000000}">
      <formula1>0</formula1>
    </dataValidation>
    <dataValidation operator="greaterThanOrEqual" allowBlank="1" showInputMessage="1" showErrorMessage="1" sqref="E888:G888 E1134:H1134 E915:H915 E745:G745 E786:G786 E874:G874 E929:H929 E545:H545 E976:H976 E1210:H1210" xr:uid="{00000000-0002-0000-0000-000001000000}"/>
    <dataValidation type="whole" operator="lessThanOrEqual" showErrorMessage="1" error="Veuillez saisir un nombre inférieur ou égal au nombre de victimes d'autre forme d'exploitation repérées" sqref="D62" xr:uid="{B451ECAA-3318-4504-9347-28E39842D826}">
      <formula1>D39</formula1>
    </dataValidation>
    <dataValidation type="whole" operator="greaterThanOrEqual" allowBlank="1" showErrorMessage="1" error="Veuillez saisir un nombre entier supérieur ou égal à 0" sqref="D33:D39" xr:uid="{E56616F5-5165-4E91-A793-68FDC94F1745}">
      <formula1>0</formula1>
    </dataValidation>
    <dataValidation type="whole" operator="lessThanOrEqual" showErrorMessage="1" error="Veuillez saisir un nombre inférieur ou égal au nombre de victimes d'autre forme d'exploitation accompagnées" sqref="D82" xr:uid="{FC07ACAC-F372-41DF-93C6-6A8A15126E27}">
      <formula1>D62</formula1>
    </dataValidation>
    <dataValidation type="whole" operator="lessThanOrEqual" showInputMessage="1" showErrorMessage="1" error="Veuillez saisir un nombre inférieur ou égal au nombre de victimes d'exploitation sexuelle accompagnées" sqref="E89:G89 E1006:K1006 E981:L981 E956:H956 D206:D244 E537:M537 E895:F895 E817:F817 E804:F804 E778:K778 E766:G766 E754:F754 E713:F713 E654:F654 E642:F642 E630:F630 E575:M575 E594:F594 E487:I487 E101:I101 T205:T242 P205:P244 L205:L244 H205:H244 E551:I551 E563:J563 E1031:L1031 E1054:F1054 E1078:G1078" xr:uid="{9E484179-2147-46D7-85BF-9DC317D668F3}">
      <formula1>$D$56</formula1>
    </dataValidation>
    <dataValidation type="whole" operator="lessThanOrEqual" showInputMessage="1" showErrorMessage="1" error="Veuillez saisir un nombre inférieur ou égal au nombre de victimes d'exploitation par le travail accompagnées" sqref="E90:G90 E1007:K1007 E982:L982 E957:H957 E552:I552 E538:M538 E896:F896 D852:D859 E818:F818 E805:F805 E779:K779 E767:G767 E755:F755 E714:F714 E655:F655 E643:F643 E631:F631 E595:F595 E488:I488 E576:M576 E102:I102 E564:J564 E1032:L1032 E1055:F1055 E1079:G1079" xr:uid="{E5188F2E-E036-4CD7-A592-2CCD9AB648FD}">
      <formula1>$D$57</formula1>
    </dataValidation>
    <dataValidation type="whole" operator="lessThanOrEqual" showInputMessage="1" showErrorMessage="1" error="Veuillez saisir un nombre inférieur ou égal au nombre de victimes d'exploitation par le travail (domestique) accompagnées" sqref="E91:G91" xr:uid="{99A481FF-388D-47C4-8651-9DE394C63665}">
      <formula1>$D$58</formula1>
    </dataValidation>
    <dataValidation type="whole" operator="lessThanOrEqual" showInputMessage="1" showErrorMessage="1" error="Veuillez saisir un nombre inférieur ou égal au nombre de victimes d'exploitation par le travail (entreprise) accompagnées" sqref="E92:G92" xr:uid="{44908092-EFBF-4C83-845D-D47489FA1B49}">
      <formula1>$D$59</formula1>
    </dataValidation>
    <dataValidation type="whole" operator="lessThanOrEqual" showInputMessage="1" showErrorMessage="1" error="Veuillez saisir un nombre inférieur ou égal au nombre de victimes de mendicité forcée (entreprise) accompagnées" sqref="E93:G93" xr:uid="{3CA09838-7179-496D-9AB8-D3767AFE8336}">
      <formula1>$D$60</formula1>
    </dataValidation>
    <dataValidation type="whole" operator="lessThanOrEqual" showInputMessage="1" showErrorMessage="1" error="Veuillez saisir un nombre inférieur ou égal au nombre de victimes d'exploitation de l'activité criminelle ou délictuelle accompagnées" sqref="E94:G94 E1011:K1011 E986:L986 E961:H961 E556:I556 E542:M542 E900:F900 E822:F822 E809:F809 E783:K783 E771:G771 E759:F759 E718:F718 E659:F659 E647:F647 E635:F635 E599:F599 E492:I492 E580:M580 E106:I106 T385:T422 P385:P424 L385:L424 H385:H424 D386:D424 E568:J568 E1036:L1036 E1059:F1059 E1083:G1083" xr:uid="{9A28F25B-31AE-49B9-AA75-C7AE18049219}">
      <formula1>$D$61</formula1>
    </dataValidation>
    <dataValidation type="whole" operator="lessThanOrEqual" showInputMessage="1" showErrorMessage="1" error="Veuillez saisir un nombre inférieur ou égal au nombre de victimes d'autre forme d'exploitation accompagnées" sqref="E95:G95 E1012:K1012 E987:L987 E962:H962 E557:I557 E543:M543 E901:F901 E823:F823 E810:F810 E784:K784 E772:G772 E760:F760 E719:F719 E660:F660 E648:F648 E636:F636 E600:F600 E493:I493 E581:M581 E107:I107 H430:H469 P430:P469 L430:L469 T430:T467 D431:D469 E569:J569 E1037:L1037 E1060:F1060 E1084:G1084" xr:uid="{7051CA32-56C3-494C-861B-74C8E554C5B2}">
      <formula1>$D$62</formula1>
    </dataValidation>
    <dataValidation type="whole" operator="lessThanOrEqual" showInputMessage="1" showErrorMessage="1" error="Veuillez saisir un nombre inférieur ou égal au nombre de victimes d'exploitation par le travail domestique accompagnées" sqref="E103:I103 E1008:K1008 E983:L983 E958:H958 E553:I553 E539:M539 E897:F897 E819:F819 E806:F806 E780:K780 E768:G768 E756:F756 E715:F715 E656:F656 E644:F644 E632:F632 E596:F596 E489:I489 E577:M577 T250:T287 P250:P289 L250:L289 H250:H289 D251:D289 E565:J565 E1033:L1033 E1056:F1056 E1080:G1080" xr:uid="{728C0F3E-6245-4997-9A4E-6E0FBA9F5ED4}">
      <formula1>$D$58</formula1>
    </dataValidation>
    <dataValidation type="whole" operator="lessThanOrEqual" showInputMessage="1" showErrorMessage="1" error="Veuillez saisir un nombre inférieur ou égal au nombre de victimes d'exploitation par le travail en entreprise accompagnées" sqref="E104:I104 E1009:K1009 E984:L984 E959:H959 E554:I554 E540:M540 E898:F898 E820:F820 E807:F807 E781:K781 E769:G769 E757:F757 E716:F716 E657:F657 E645:F645 E633:F633 E597:F597 E490:I490 E578:M578 T295:T332 P295:P334 L295:L334 H295:H334 D296:D334 E566:J566 E1034:L1034 E1057:F1057 E1081:G1081" xr:uid="{9A364FF2-AF37-40C9-826A-F93408485B58}">
      <formula1>$D$59</formula1>
    </dataValidation>
    <dataValidation type="whole" operator="lessThanOrEqual" showInputMessage="1" showErrorMessage="1" error="Veuillez saisir un nombre inférieur ou égal au nombre de victimes de mendicité forcée  accompagnées" sqref="E105:I105" xr:uid="{121665A4-DACA-4BB6-A250-982B71F7F3DE}">
      <formula1>$D$60</formula1>
    </dataValidation>
    <dataValidation type="whole" operator="lessThanOrEqual" showErrorMessage="1" error="Veuillez saisir un nombre inférieur ou égal au nombre de femmes mineures victimes d'exploitation sexuelle accompagnées" sqref="D126" xr:uid="{8F8FF4A3-EBA9-4216-AFCC-5528E9D1466D}">
      <formula1>E114+F114+G114+H114</formula1>
    </dataValidation>
    <dataValidation type="whole" operator="lessThanOrEqual" showErrorMessage="1" error="Veuillez saisir un nombre inférieur ou égal au nombre de femmes mineures victimes d'exploitation par le travail accompagnées" sqref="D127" xr:uid="{8FF21A0A-EDF5-4DC1-A77C-5E70188D69FD}">
      <formula1>E115+F115+G115+H115</formula1>
    </dataValidation>
    <dataValidation type="whole" operator="lessThanOrEqual" showErrorMessage="1" error="Veuillez saisir un nombre inférieur ou égal au nombre de femmes mineures victimes d'exploitation par le travail domestique accompagnées" sqref="D128" xr:uid="{9C410D3B-2C64-4C7E-82C9-FCAC0DFB649D}">
      <formula1>E116+F116+G116+H116</formula1>
    </dataValidation>
    <dataValidation type="whole" operator="lessThanOrEqual" showErrorMessage="1" error="Veuillez saisir un nombre inférieur ou égal au nombre de femmes mineures victimes d'exploitation par le travail en entreprise accompagnées" sqref="D129" xr:uid="{8A28B942-33C9-4F07-949B-491F0A401DAD}">
      <formula1>E117+F117+G117+H117</formula1>
    </dataValidation>
    <dataValidation type="whole" operator="lessThanOrEqual" showErrorMessage="1" error="Veuillez saisir un nombre inférieur ou égal au nombre de femmes mineures victimes de mendicité forcée accompagnées" sqref="D130" xr:uid="{F09287DE-F19D-4F10-8D38-97B99DA91993}">
      <formula1>E118+F118+G118+H118</formula1>
    </dataValidation>
    <dataValidation type="whole" operator="lessThanOrEqual" showErrorMessage="1" error="Veuillez saisir un nombre inférieur ou égal au nombre de femmes mineures victimes d'exploitation de l'activité criminelle ou délictuelle accompagnées" sqref="D131" xr:uid="{62484540-1FFE-40E1-AE4E-C5B5BED45783}">
      <formula1>E119+F119+G119+H119</formula1>
    </dataValidation>
    <dataValidation type="whole" operator="lessThanOrEqual" showErrorMessage="1" error="Veuillez saisir un nombre inférieur ou égal au nombre de femmes mineures victimes d'autre forme d'exploitation accompagnées" sqref="D132" xr:uid="{27A9E34C-C1D1-49CD-A2BB-F6FE22F6CB62}">
      <formula1>E120+F120+G120+H120</formula1>
    </dataValidation>
    <dataValidation type="whole" operator="lessThanOrEqual" showErrorMessage="1" error="Veuillez saisir un nombre inférieur ou égal au nombre d'hommes mineurs victimes d'exploitation sexuelle accompagnés" sqref="D152" xr:uid="{5716E513-23DF-49C6-986B-8190AC446908}">
      <formula1>E140+F140+G140+H140</formula1>
    </dataValidation>
    <dataValidation type="whole" operator="lessThanOrEqual" showErrorMessage="1" error="Veuillez saisir un nombre inférieur ou égal au nombre d'hommes mineurs victimes d'exploitation par le travail accompagnés" sqref="D153" xr:uid="{D7B1CA45-C9FF-4B7D-8EF4-1B99F3BDC5D7}">
      <formula1>E141+F141+G141+H141</formula1>
    </dataValidation>
    <dataValidation type="whole" operator="lessThanOrEqual" showErrorMessage="1" error="Veuillez saisir un nombre inférieur ou égal au nombre d'hommes mineurs victimes d'exploitation par le travail domestique accompagnés" sqref="D154" xr:uid="{5E9E3B34-07B2-4942-907F-C57795C74D13}">
      <formula1>E142+F142+G142+H142</formula1>
    </dataValidation>
    <dataValidation type="whole" operator="lessThanOrEqual" showErrorMessage="1" error="Veuillez saisir un nombre inférieur ou égal au nombre d'hommes mineurs victimes d'exploitation par le travail en entreprise accompagnés" sqref="D155" xr:uid="{3C31FAE5-EBDC-4A22-804E-BA79ABCEBF89}">
      <formula1>E143+F143+G143+H143</formula1>
    </dataValidation>
    <dataValidation type="whole" operator="lessThanOrEqual" showErrorMessage="1" error="Veuillez saisir un nombre inférieur ou égal au nombre d'hommes mineurs victimes de mendicité forcée accompagnés" sqref="D156" xr:uid="{20358ACD-95AE-4075-B747-C4526976DDFF}">
      <formula1>E144+F144+G144+H144</formula1>
    </dataValidation>
    <dataValidation type="whole" operator="lessThanOrEqual" showErrorMessage="1" error="Veuillez saisir un nombre inférieur ou égal au nombre d'hommes mineurs victimes d'exploitation de l'activité criminelle ou délictuelle accompagnés" sqref="D157" xr:uid="{37A9D290-546B-4584-B849-6FB9975F8DF9}">
      <formula1>E145+F145+G145+H145</formula1>
    </dataValidation>
    <dataValidation type="whole" operator="lessThanOrEqual" showErrorMessage="1" error="Veuillez saisir un nombre inférieur ou égal au nombre d'hommes mineurs victimes d'autre forme d'exploitation accompagnés" sqref="D158" xr:uid="{056A7797-186F-45B6-984C-FE344F78E6E1}">
      <formula1>E146+F146+G146+H146</formula1>
    </dataValidation>
    <dataValidation type="whole" operator="lessThanOrEqual" showInputMessage="1" showErrorMessage="1" error="Veuillez saisir un nombre inférieur ou égal au nombre de femmes cis victimes d'exploitation sexuelle accompagnées" sqref="E114:N114" xr:uid="{63C625D3-4DD5-4EB2-B251-2A84B906F9B7}">
      <formula1>$E$101</formula1>
    </dataValidation>
    <dataValidation type="whole" operator="lessThanOrEqual" showInputMessage="1" showErrorMessage="1" error="Veuillez saisir un nombre inférieur ou égal au nombre de femmes cis victimes d'exploitation par le travail accompagnées" sqref="E115:N115" xr:uid="{3DB5EAC2-0AD1-4415-A67A-2EBEFC833817}">
      <formula1>$E$102</formula1>
    </dataValidation>
    <dataValidation type="whole" operator="lessThanOrEqual" showInputMessage="1" showErrorMessage="1" error="Veuillez saisir un nombre inférieur ou égal au nombre de femmes cis victimes d'exploitation par le travail domestique accompagnées" sqref="E116:N116" xr:uid="{079F01F9-7300-4295-B6C4-9B2DAEB2FBFE}">
      <formula1>$E$103</formula1>
    </dataValidation>
    <dataValidation type="whole" operator="lessThanOrEqual" showInputMessage="1" showErrorMessage="1" error="Veuillez saisir un nombre inférieur ou égal au nombre de femmes cis victimes d'exploitation par le travail en entreprise accompagnées" sqref="E117:N117" xr:uid="{6CE66CA7-EDF2-4AB3-829C-4C711DB56C6B}">
      <formula1>$E$104</formula1>
    </dataValidation>
    <dataValidation type="whole" operator="lessThanOrEqual" showInputMessage="1" showErrorMessage="1" error="Veuillez saisir un nombre inférieur ou égal au nombre de femmes cis victimes de mendicité forcée accompagnées" sqref="E118:N118" xr:uid="{A5DF417F-36A9-4938-AE05-5195CDCFB896}">
      <formula1>$E$105</formula1>
    </dataValidation>
    <dataValidation type="whole" operator="lessThanOrEqual" showInputMessage="1" showErrorMessage="1" error="Veuillez saisir un nombre inférieur ou égal au nombre de femmes cis victimes d'exploitation de l'activité criminelle ou délictuelle accompagnées" sqref="E119:N119" xr:uid="{26809C0F-B797-4712-A996-3AA037F5CC91}">
      <formula1>$E$106</formula1>
    </dataValidation>
    <dataValidation type="whole" operator="lessThanOrEqual" showInputMessage="1" showErrorMessage="1" error="Veuillez saisir un nombre inférieur ou égal au nombre de femmes cis victimes d'autre forme d'exploitation accompagnées" sqref="E120:N120" xr:uid="{3659D037-D5A0-46BB-859F-25DBFB665832}">
      <formula1>$E$107</formula1>
    </dataValidation>
    <dataValidation type="whole" operator="lessThanOrEqual" showInputMessage="1" showErrorMessage="1" error="Veuillez saisir un nombre inférieur ou égal au nombre d'hommes cis victimes d'exploitation sexuelle accompagnés" sqref="E140:N140" xr:uid="{02982C89-A1A5-4579-B321-B0407BE234D6}">
      <formula1>$G$101</formula1>
    </dataValidation>
    <dataValidation type="whole" operator="lessThanOrEqual" showInputMessage="1" showErrorMessage="1" error="Veuillez saisir un nombre inférieur ou égal au nombre d'hommes cis victimes d'exploitation par le travail accompagnés" sqref="E141:N141" xr:uid="{9961D6A7-7A19-4B1A-BC61-9E358A12B8F1}">
      <formula1>$G$102</formula1>
    </dataValidation>
    <dataValidation type="whole" operator="lessThanOrEqual" showInputMessage="1" showErrorMessage="1" error="Veuillez saisir un nombre inférieur ou égal au nombre d'hommes cis victimes d'exploitation par le travail domestique accompagnés" sqref="E142:N142" xr:uid="{66764287-43D5-4172-92CF-10AB61D9989C}">
      <formula1>$G$103</formula1>
    </dataValidation>
    <dataValidation type="whole" operator="lessThanOrEqual" showInputMessage="1" showErrorMessage="1" error="Veuillez saisir un nombre inférieur ou égal au nombre d'hommes cis victimes d'exploitation par le travail en entreprise accompagnés" sqref="E143:N143" xr:uid="{583C310E-A85B-4F30-8558-94A277815BEA}">
      <formula1>$G$104</formula1>
    </dataValidation>
    <dataValidation type="whole" operator="lessThanOrEqual" showInputMessage="1" showErrorMessage="1" error="Veuillez saisir un nombre inférieur ou égal au nombre d'hommes cis victimes de mendicité forcée accompagnés" sqref="E144:N144" xr:uid="{02D8D00D-273C-4F0E-8E2E-2983DDE60460}">
      <formula1>$G$105</formula1>
    </dataValidation>
    <dataValidation type="whole" operator="lessThanOrEqual" showInputMessage="1" showErrorMessage="1" error="Veuillez saisir un nombre inférieur ou égal au nombre d'hommes cis victimes d'exploitation de l'activité criminelle ou délictuelle accompagnés" sqref="E145:N145" xr:uid="{F8EF8676-5F9A-4195-9908-BB991BD1CFCD}">
      <formula1>$G$106</formula1>
    </dataValidation>
    <dataValidation type="whole" operator="lessThanOrEqual" showInputMessage="1" showErrorMessage="1" error="Veuillez saisir un nombre inférieur ou égal au nombre d'hommes cis victimes d'autre forme d'exploitation accompagnés" sqref="E146:N146" xr:uid="{DBE35CD1-2A4D-44FE-AABD-05F6A091EE48}">
      <formula1>$G$107</formula1>
    </dataValidation>
    <dataValidation type="whole" operator="lessThanOrEqual" showInputMessage="1" showErrorMessage="1" error="Veuillez saisir un nombre inférieur ou égal au nombre de personnes trans et non-binaires victimes d'exploitation sexuelle accompagnées" sqref="E166:N166" xr:uid="{786FFC10-7278-40F8-AD77-C73603E075FF}">
      <formula1>$F$101+$H$101+$I$101</formula1>
    </dataValidation>
    <dataValidation type="whole" operator="lessThanOrEqual" showInputMessage="1" showErrorMessage="1" error="Veuillez saisir un nombre inférieur ou égal au nombre de personnes trans et non-binaires victimes d'exploitation par le travail accompagnées" sqref="E167:N167" xr:uid="{3AF64CEB-0224-4F73-85D3-5AAE7E3881B0}">
      <formula1>$F$102+$H$102+$I$102</formula1>
    </dataValidation>
    <dataValidation type="whole" operator="lessThanOrEqual" showInputMessage="1" showErrorMessage="1" error="Veuillez saisir un nombre inférieur ou égal au nombre de personnes trans et non-binaires victimes d'exploitation par le travail domestique accompagnés" sqref="E168:N168" xr:uid="{16EA397D-0BA3-4FEC-B4AC-66C9956575E8}">
      <formula1>$F$103+$H$103+$I$103</formula1>
    </dataValidation>
    <dataValidation type="whole" operator="lessThanOrEqual" showInputMessage="1" showErrorMessage="1" error="Veuillez saisir un nombre inférieur ou égal au nombre de personnes trans et non-binaires victimes d'exploitation par le travail en entreprise accompagnées" sqref="E169:N169" xr:uid="{0FC268AA-2A21-4E20-9401-4A5EACF6136E}">
      <formula1>$F$104+$H$104+$I$104</formula1>
    </dataValidation>
    <dataValidation type="whole" operator="lessThanOrEqual" showInputMessage="1" showErrorMessage="1" error="Veuillez saisir un nombre inférieur ou égal au nombre de personnes trans et non-binaires victimes de mendicité forcée accompagnées" sqref="E170:N170" xr:uid="{A7F831FF-AF8D-4240-8F7B-5D39C6B9D9D9}">
      <formula1>$F$105+$H$105+$I$105</formula1>
    </dataValidation>
    <dataValidation type="whole" operator="lessThanOrEqual" showInputMessage="1" showErrorMessage="1" error="Veuillez saisir un nombre inférieur ou égal au nombre de personnes trans et non-binaires victimes d'exploitation de l'activité criminelle ou délictuelle accompagnées" sqref="E171:N171" xr:uid="{891BDC62-57F1-4D1D-9757-3C7C82EBEFDB}">
      <formula1>$F$106+$H$106+$I$106</formula1>
    </dataValidation>
    <dataValidation type="whole" operator="lessThanOrEqual" showInputMessage="1" showErrorMessage="1" error="Veuillez saisir un nombre inférieur ou égal au nombre de personnes trans et non-binaires victimes d'autre forme d'exploitation accompagnées" sqref="E172:N172" xr:uid="{34830B7D-7B75-4059-BDC9-C07D2A04A0CD}">
      <formula1>$F$107+$H$107+$I$107</formula1>
    </dataValidation>
    <dataValidation type="whole" operator="lessThanOrEqual" showErrorMessage="1" error="Veuillez saisir un nombre inférieur ou égal au nombre personnes trans et non-binaires mineures victimes d'exploitation sexuelle accompagnées" sqref="D178" xr:uid="{38F7ECAF-EF61-4F8C-B987-54C585D85907}">
      <formula1>E166+F166+G166+H166</formula1>
    </dataValidation>
    <dataValidation type="whole" operator="lessThanOrEqual" showErrorMessage="1" error="Veuillez saisir un nombre inférieur ou égal au nombre de personnes trans et non-binaires mineures victimes d'exploitation par le travail accompagnées" sqref="D179" xr:uid="{00DD7803-A62C-4783-B782-9EB35A8CABFA}">
      <formula1>E167+F167+G167+H167</formula1>
    </dataValidation>
    <dataValidation type="whole" operator="lessThanOrEqual" showErrorMessage="1" error="Veuillez saisir un nombre inférieur ou égal au nombre de personnes trans et non-binaires mineures victimes d'exploitation par le travail domestique accompagnées" sqref="D180" xr:uid="{26B8C6C8-7222-4B4C-A8A5-8AC86977506D}">
      <formula1>E168+F168+G168+H168</formula1>
    </dataValidation>
    <dataValidation type="whole" operator="lessThanOrEqual" showErrorMessage="1" error="Veuillez saisir un nombre inférieur ou égal au nombre de personnes trans et non-binaires mineures d'exploitation par le travail en entreprise accompagnées" sqref="D181" xr:uid="{BFE89A73-BE59-49C7-B4EA-076B53A48353}">
      <formula1>E169+F169+G169+H169</formula1>
    </dataValidation>
    <dataValidation type="whole" operator="lessThanOrEqual" showErrorMessage="1" error="Veuillez saisir un nombre inférieur ou égal au nombre de personnes trans et non-binaires mineures victimes de mendicité forcée accompagnées" sqref="D182" xr:uid="{CFC17DD8-05EB-4E27-9431-D2C0980C9E3F}">
      <formula1>E170+F170+G170+H170</formula1>
    </dataValidation>
    <dataValidation type="whole" operator="lessThanOrEqual" showErrorMessage="1" error="Veuillez saisir un nombre inférieur ou égal au nombre de personnes trans et non-binaires mineuresvictimes d'exploitation de l'activité criminelle ou délictuelle accompagnées" sqref="D183" xr:uid="{EFE722D1-99D2-4AC7-AF79-B4B78D58A36E}">
      <formula1>E171+F171+G171+H171</formula1>
    </dataValidation>
    <dataValidation type="whole" operator="lessThanOrEqual" showErrorMessage="1" error="Veuillez saisir un nombre inférieur ou égal au nombre de personnes trans et non-binaires mineures victimes d'autre forme d'exploitation accompagnées" sqref="D184" xr:uid="{F46B765C-188B-4557-B9B5-D7E9103CADCB}">
      <formula1>E172+F172+G172+H172</formula1>
    </dataValidation>
    <dataValidation type="whole" operator="lessThanOrEqual" showInputMessage="1" showErrorMessage="1" error="Veuillez saisir un nombre inférieur ou égal au nombre de mineur·es non accompagné·es victimes d'autre forme d'exploitation repéré·es" sqref="D197" xr:uid="{D2842B10-2CE7-4379-8A22-B615FA38B641}">
      <formula1>D132+D158+D184</formula1>
    </dataValidation>
    <dataValidation type="whole" operator="lessThanOrEqual" showInputMessage="1" showErrorMessage="1" error="Veuillez saisir un nombre inférieur ou égal au nombre de mineur·es non accompagné·es victimes d'exploitation par le travail repéré·es" sqref="D192" xr:uid="{9ACB0A2E-FA1F-4A72-A370-83ADB0C85914}">
      <formula1>D127+D153+D179</formula1>
    </dataValidation>
    <dataValidation type="whole" operator="lessThanOrEqual" showInputMessage="1" showErrorMessage="1" error="Veuillez saisir un nombre inférieur ou égal au nombre de mineur·es non accompagné·es victimes d'exploitation sexuelle repéré·es" sqref="D191" xr:uid="{1EA502D7-DB79-49F0-AF0F-19FA5ED5972F}">
      <formula1>D126+D152+D178</formula1>
    </dataValidation>
    <dataValidation type="whole" operator="lessThanOrEqual" showInputMessage="1" showErrorMessage="1" error="Veuillez saisir un nombre inférieur ou égal au nombre de mineur·es non accompagné·es victimes d'exploitation par le travail domestique repéré·es" sqref="D193" xr:uid="{98508A27-79BD-4895-8F95-584EBAF7FAE3}">
      <formula1>D128+D154+D180</formula1>
    </dataValidation>
    <dataValidation type="whole" operator="lessThanOrEqual" showInputMessage="1" showErrorMessage="1" error="Veuillez saisir un nombre inférieur ou égal au nombre de mineur·es non accompagné·es victimes d'exploitation par le travail en entreprise repéré·es" sqref="D194" xr:uid="{42A91F98-DBB7-4554-8406-13565D9B3967}">
      <formula1>D129+D155+D181</formula1>
    </dataValidation>
    <dataValidation type="whole" operator="lessThanOrEqual" showInputMessage="1" showErrorMessage="1" error="Veuillez saisir un nombre inférieur ou égal au nombre de mineur·es non accompagné·es victimes de mendicité forcée repéré·es" sqref="D195" xr:uid="{47449773-19F1-4DCC-976C-FF25DE0D2258}">
      <formula1>D130+D156+D182</formula1>
    </dataValidation>
    <dataValidation type="whole" operator="lessThanOrEqual" showInputMessage="1" showErrorMessage="1" error="Veuillez saisir un nombre inférieur ou égal au nombre de mineur·es non accompagné·es victimes d'exploitation de l'activité criminelle ou délictuelle repéré·es" sqref="D196" xr:uid="{CBBD60CC-BA2C-4F68-8FA9-D0B477D2B7FC}">
      <formula1>D131+D157+D183</formula1>
    </dataValidation>
    <dataValidation type="whole" operator="lessThanOrEqual" showErrorMessage="1" error="Veuillez saisir un nombre inférieur ou égal au nombre de victimes d'exploitation sexuelle repérées" sqref="D56" xr:uid="{326E015E-A6B6-47E2-827C-C888980ACF09}">
      <formula1>D33</formula1>
    </dataValidation>
    <dataValidation type="whole" operator="lessThanOrEqual" showErrorMessage="1" error="Veuillez saisir un nombre inférieur ou égal au nombre de victimes d'exploitation par le travail repérées" sqref="D57" xr:uid="{4C338042-3C30-4F53-9D71-0106AAFC3D3F}">
      <formula1>D34</formula1>
    </dataValidation>
    <dataValidation type="whole" operator="lessThanOrEqual" showErrorMessage="1" error="Veuillez saisir un nombre inférieur ou égal au nombre de victimes d'exploitation par le travail domestique repérées" sqref="D58" xr:uid="{87DD646D-8538-4301-8A2C-E5DAF12B9AA4}">
      <formula1>D35</formula1>
    </dataValidation>
    <dataValidation type="whole" operator="lessThanOrEqual" showErrorMessage="1" error="Veuillez saisir un nombre inférieur ou égal au nombre de victimes d'exploitation par le travail en entreprise repérées" sqref="D59" xr:uid="{FD95EE8A-8589-46FD-A2DA-2FD65DDFDCDB}">
      <formula1>D36</formula1>
    </dataValidation>
    <dataValidation type="whole" operator="lessThanOrEqual" showErrorMessage="1" error="Veuillez saisir un nombre inférieur ou égal au nombre de victimes de mendicité forcée repérées" sqref="D60" xr:uid="{68810C2E-09B9-4961-AC7A-4421C4AEB363}">
      <formula1>D37</formula1>
    </dataValidation>
    <dataValidation type="whole" operator="lessThanOrEqual" showErrorMessage="1" error="Veuillez saisir un nombre inférieur ou égal au nombre de victimes d'exploitation de l'activité criminelle ou délictuelle repérées" sqref="D61" xr:uid="{4C8BCE26-D833-4FA2-8CA5-FE85DF23E77D}">
      <formula1>D38</formula1>
    </dataValidation>
    <dataValidation type="whole" operator="lessThanOrEqual" showErrorMessage="1" error="Veuillez saisir un nombre inférieur ou égal au nombre de victimes d'exploitation sexuelle accompagnées" sqref="D76" xr:uid="{928D3E29-2968-4720-8E3D-E8F1FDB1D5AE}">
      <formula1>D56</formula1>
    </dataValidation>
    <dataValidation type="whole" operator="lessThanOrEqual" showErrorMessage="1" error="Veuillez saisir un nombre inférieur ou égal au nombre de victimes d'exploitation par le travail accompagnées" sqref="D77" xr:uid="{269611F3-6B4E-4DD9-BF23-5DFD99D30DA2}">
      <formula1>D57</formula1>
    </dataValidation>
    <dataValidation type="whole" operator="lessThanOrEqual" showErrorMessage="1" error="Veuillez saisir un nombre inférieur ou égal au nombre de victimes d'exploitation par le travail domestique accompagnées" sqref="D78" xr:uid="{359C5626-0534-4385-A5BC-DD8508DA78E5}">
      <formula1>D58</formula1>
    </dataValidation>
    <dataValidation type="whole" operator="lessThanOrEqual" showErrorMessage="1" error="Veuillez saisir un nombre inférieur ou égal au nombre de victimes d'exploitation par le travail en entreprise accompagnées" sqref="D79" xr:uid="{198B6A89-B453-4730-BBB4-FC923CC65792}">
      <formula1>D59</formula1>
    </dataValidation>
    <dataValidation type="whole" operator="lessThanOrEqual" showErrorMessage="1" error="Veuillez saisir un nombre inférieur ou égal au nombre de victimes de mendicité forcée accompagnées" sqref="D80" xr:uid="{B4EBBD61-F8CF-450F-8741-78EF5997D2CA}">
      <formula1>D60</formula1>
    </dataValidation>
    <dataValidation type="whole" operator="lessThanOrEqual" showErrorMessage="1" error="Veuillez saisir un nombre inférieur ou égal au nombre de victimes d'exploitation de l'activité criminelle ou délictuelle accompagnées" sqref="D81" xr:uid="{18238CE8-F89B-4F40-842A-537D24178AD6}">
      <formula1>D61</formula1>
    </dataValidation>
    <dataValidation type="whole" operator="lessThanOrEqual" showInputMessage="1" showErrorMessage="1" error="Veuillez saisir un nombre inférieur ou égal au nombre de victimes de mendicité forcée accompagnées" sqref="D341:D379 E1010:K1010 E985:L985 E960:H960 E555:I555 E541:M541 E899:F899 E821:F821 E808:F808 E782:K782 E770:G770 E758:F758 E717:F717 E658:F658 E646:F646 E634:F634 E598:F598 E491:I491 E579:M579 T340:T377 P340:P379 L340:L379 H340:H379 E567:J567 E1035:L1035 E1058:F1058 E1082:G1082" xr:uid="{A15256E9-367B-4692-81F6-2429CE3BB426}">
      <formula1>$D$60</formula1>
    </dataValidation>
    <dataValidation type="whole" operator="lessThanOrEqual" showInputMessage="1" showErrorMessage="1" error="Veuillez saisir un nombre inférieur ou égal au nombre de victimes d'exploitation sexuelle exploitées au moins en partie en France accompagnées" sqref="E501:AA501 E829:L829" xr:uid="{660A516A-5710-444F-8C30-EC2198F8138B}">
      <formula1>$E$89+$F$89</formula1>
    </dataValidation>
    <dataValidation type="whole" operator="lessThanOrEqual" showInputMessage="1" showErrorMessage="1" error="Veuillez saisir un nombre inférieur ou égal au nombre de victimes d'exploitation par le travail exploitées au moins en partie en France accompagnées" sqref="E502:AA502 E830:L830" xr:uid="{00C4EA6C-5610-4869-B9FB-38E5997BAF7F}">
      <formula1>$E$90+$F$90</formula1>
    </dataValidation>
    <dataValidation type="whole" operator="lessThanOrEqual" showInputMessage="1" showErrorMessage="1" error="Veuillez saisir un nombre inférieur ou égal au nombre de victimes d'exploitation par le travail domestique exploitées au moins en partie en France accompagnées" sqref="E503:AA503 E831:L831" xr:uid="{8B3F5739-E1B5-415C-ABB4-91AAE84883CC}">
      <formula1>$E$91+$F$91</formula1>
    </dataValidation>
    <dataValidation type="whole" operator="lessThanOrEqual" showInputMessage="1" showErrorMessage="1" error="Veuillez saisir un nombre inférieur ou égal au nombre de victimes d'exploitation par le travail en entreprise exploitées au moins en partie en France accompagnées" sqref="E504:AA504 E832:L832" xr:uid="{0CA23804-55B1-47CF-B422-3B524C51C246}">
      <formula1>$E$92+$F$92</formula1>
    </dataValidation>
    <dataValidation type="whole" operator="lessThanOrEqual" showInputMessage="1" showErrorMessage="1" error="Veuillez saisir un nombre inférieur ou égal au nombre de victimes de mendicité forcée exploitées au moins en partie en France accompagnées" sqref="E505:AA505 E833:L833" xr:uid="{EB887F3F-2AC2-4AFE-8F7C-5A85D9EE2FE6}">
      <formula1>$E$93+$F$93</formula1>
    </dataValidation>
    <dataValidation type="whole" operator="lessThanOrEqual" showInputMessage="1" showErrorMessage="1" error="Veuillez saisir un nombre inférieur ou égal au nombre de victimes d'exploitation de l'activité criminelle ou délictuelle exploitées au moins en partie en France accompagnées" sqref="E506:AA506 E834:L834" xr:uid="{8F130ADA-D3FF-4DA1-8082-1BCA48BD3C68}">
      <formula1>$E$94+$F$94</formula1>
    </dataValidation>
    <dataValidation type="whole" operator="lessThanOrEqual" showInputMessage="1" showErrorMessage="1" error="Veuillez saisir un nombre inférieur ou égal au nombre de victimes d'autre forme d'exploitation exploitées au moins en partie en France accompagnées" sqref="E835:L835 E507:AA509" xr:uid="{18E0A40A-27FE-4EBE-B469-2C4F4130B5D0}">
      <formula1>$E$95+$F$95</formula1>
    </dataValidation>
    <dataValidation type="whole" operator="lessThanOrEqual" allowBlank="1" showInputMessage="1" showErrorMessage="1" error="Veuillez saisir un nombre inférieur ou égal au nombre total de victimes accompagnées" sqref="E515:E529" xr:uid="{E8235EF0-F36A-41AA-96D3-8C5C31BFCE41}">
      <formula1>$D$56+$D$57+$D$60+$D$61+$D$62</formula1>
    </dataValidation>
    <dataValidation type="whole" operator="lessThanOrEqual" showInputMessage="1" showErrorMessage="1" error="Veuillez saisir un nombre inférieur ou égal au nombre de victimes majeures d'exploitation sexuelle accompagnées" sqref="E606:F606 E948:E949 E880:K880 E841:F841 E618:F618" xr:uid="{BD0809F0-AF02-4E96-BE17-C849E2ADA989}">
      <formula1>SUM($I$114:$N$114,$I$140:$N$140,$I$166:$N$166)</formula1>
    </dataValidation>
    <dataValidation type="whole" operator="lessThanOrEqual" showInputMessage="1" showErrorMessage="1" error="Veuillez saisir un nombre inférieur ou égal au nombre de victimes majeures d'exploitation par le travail accompagnées" sqref="E607:F607 E881:K881 E842:F842 E619:F619" xr:uid="{303E604C-3461-4168-A73B-CD9B296B36E5}">
      <formula1>SUM($I$115:$N$115,$I$141:$N$141,$I$167:$N$167)</formula1>
    </dataValidation>
    <dataValidation type="whole" operator="lessThanOrEqual" showInputMessage="1" showErrorMessage="1" error="Veuillez saisir un nombre inférieur ou égal au nombre de victimes majeures d'exploitation par le travail domestique accompagnées" sqref="E608:F608 E882:K882 E843:F843 E620:F620" xr:uid="{F2D96934-AD21-4CBC-A808-4009597FDC7A}">
      <formula1>SUM($I$116:$N$116,$I$142:$N$142,$I$168:$N$168)</formula1>
    </dataValidation>
    <dataValidation type="whole" operator="lessThanOrEqual" showInputMessage="1" showErrorMessage="1" error="Veuillez saisir un nombre inférieur ou égal au nombre de victimes majeures d'exploitation par le travail en entreprise accompagnées" sqref="E609:F609 E883:K883 E844:F844 E621:F621" xr:uid="{36FA055A-E95C-488B-9EB8-1EC4CE2966FC}">
      <formula1>SUM($I$117:$N$117,$I$143:$N$143,$I$169:$N$169)</formula1>
    </dataValidation>
    <dataValidation type="whole" operator="lessThanOrEqual" showInputMessage="1" showErrorMessage="1" error="Veuillez saisir un nombre inférieur ou égal au nombre de victimes majeures de mendicité forcée accompagnées" sqref="E610:F610 E884:K884 E845:F845 E622:F622" xr:uid="{C1E7F26E-9B95-4DE5-93AF-A68B56B15BCE}">
      <formula1>SUM($I$118:$N$118,$I$144:$N$144,$I$170:$N$170)</formula1>
    </dataValidation>
    <dataValidation type="whole" operator="lessThanOrEqual" showInputMessage="1" showErrorMessage="1" error="Veuillez saisir un nombre inférieur ou égal au nombre de victimes majeures d'exploitation de l'activité criminelle ou délictuelle accompagnées" sqref="E611:F611 E885:K885 E846:F846 E623:F623" xr:uid="{ACDB60FD-3767-4CFB-8013-49D852BE959B}">
      <formula1>SUM($I$119:$N$119,$I$145:$N$145,$I$171:$N$171)</formula1>
    </dataValidation>
    <dataValidation type="whole" operator="lessThanOrEqual" showInputMessage="1" showErrorMessage="1" error="Veuillez saisir un nombre inférieur ou égal au nombre de victimes majeures d'autre forme d'exploitation accompagnées" sqref="E612:F612 E886:K886 E847:F847 E624:F624" xr:uid="{8865F60B-1EEA-4732-8406-40A12A883DCB}">
      <formula1>SUM($I$120:$N$120,$I$146:$N$146,$I$172:$N$172)</formula1>
    </dataValidation>
    <dataValidation type="whole" operator="lessThanOrEqual" showInputMessage="1" showErrorMessage="1" error="Veuillez saisir un nombre inférieur ou égal au nombre de victimes d'autre forme d'exploitation en situation de handicap présumée accompagnées" sqref="D671" xr:uid="{C7B823E9-9499-417B-A3B8-4B4FF59C62BD}">
      <formula1>E660</formula1>
    </dataValidation>
    <dataValidation type="whole" operator="lessThanOrEqual" showInputMessage="1" showErrorMessage="1" error="Veuillez saisir un nombre inférieur ou égal au nombre de victimes d'exploitation sexuelle en situation de handicap présumée accompagnées" sqref="D665" xr:uid="{5BFB1F6D-4092-4A63-B13A-DE4BBFF4A22D}">
      <formula1>E654</formula1>
    </dataValidation>
    <dataValidation type="whole" operator="lessThanOrEqual" showInputMessage="1" showErrorMessage="1" error="Veuillez saisir un nombre inférieur ou égal au nombre de victimes d'exploitation par le travail en situation de handicap présumée accompagnées" sqref="D666" xr:uid="{405C3AE6-0C6B-42D8-9862-BA77B72FAE02}">
      <formula1>E655</formula1>
    </dataValidation>
    <dataValidation type="whole" operator="lessThanOrEqual" showInputMessage="1" showErrorMessage="1" error="Veuillez saisir un nombre inférieur ou égal au nombre de victimes d'exploitation par le travail domestique en situation de handicap présumée accompagnées" sqref="D667" xr:uid="{7AE4C1AB-423A-4A83-A743-283CE9120C4D}">
      <formula1>E656</formula1>
    </dataValidation>
    <dataValidation type="whole" operator="lessThanOrEqual" showInputMessage="1" showErrorMessage="1" error="Veuillez saisir un nombre inférieur ou égal au nombre de victimes d'exploitation par le travail en entreprise en situation de handicap présumée accompagnées" sqref="D668" xr:uid="{7B4187EA-2570-4D52-9963-3EF2AAB17F4D}">
      <formula1>E657</formula1>
    </dataValidation>
    <dataValidation type="whole" operator="lessThanOrEqual" showInputMessage="1" showErrorMessage="1" error="Veuillez saisir un nombre inférieur ou égal au nombre de victimes de mendicité forcée en situation de handicap présumée accompagnées" sqref="D669" xr:uid="{456205C9-73ED-4FE5-B614-F5E39C055C46}">
      <formula1>E658</formula1>
    </dataValidation>
    <dataValidation type="whole" operator="lessThanOrEqual" showInputMessage="1" showErrorMessage="1" error="Veuillez saisir un nombre inférieur ou égal au nombre de victimes d'exploitation de l'activité criminelle ou délictuelle en situation de handicap présumée accompagnées" sqref="D670" xr:uid="{BC7E9D0B-85B7-4370-B217-9E229AEB31B9}">
      <formula1>E659</formula1>
    </dataValidation>
    <dataValidation type="whole" operator="lessThanOrEqual" showInputMessage="1" showErrorMessage="1" error="Veuillez saisir un nombre inférieur ou égal au nombre de victimes d'autre forme d'exploitation en situation de handicap présumée accompagnées" sqref="E683:G683" xr:uid="{F7CE8087-7FD1-4FD0-A234-8FC5CB1B32EA}">
      <formula1>$E$660</formula1>
    </dataValidation>
    <dataValidation type="whole" operator="lessThanOrEqual" showInputMessage="1" showErrorMessage="1" error="Veuillez saisir un nombre inférieur ou égal au nombre de victimes d'exploitation sexuelle en situation de handicap (antérieur à l'exploitation) présumée accompagnées" sqref="E689" xr:uid="{D18C2F5E-C967-459B-AAAB-4C31EFA5B64E}">
      <formula1>F677</formula1>
    </dataValidation>
    <dataValidation type="whole" operator="lessThanOrEqual" showInputMessage="1" showErrorMessage="1" error="Veuillez saisir un nombre inférieur ou égal au nombre de victimes d'exploitation par le travail en situation de handicap (antérieur à l'exploitation) présumée accompagnées" sqref="E690" xr:uid="{871BB68A-7402-43AD-93AD-4AAC7AB2C65B}">
      <formula1>F678</formula1>
    </dataValidation>
    <dataValidation type="whole" operator="lessThanOrEqual" showInputMessage="1" showErrorMessage="1" error="Veuillez saisir un nombre inférieur ou égal au nombre de victimes d'exploitation par le travail domestique en situation de handicap (antérieur à l'exploitation) présumée accompagnées" sqref="E691" xr:uid="{BAF5F306-B482-4D68-A2B5-CDCF0D8663F0}">
      <formula1>F679</formula1>
    </dataValidation>
    <dataValidation type="whole" operator="lessThanOrEqual" showInputMessage="1" showErrorMessage="1" error="Veuillez saisir un nombre inférieur ou égal au nombre de victimes d'exploitation par le travail en entreprise en situation de handicap (antérieur à l'exploitation) présumée accompagnées" sqref="E692" xr:uid="{11CC2298-D4F3-4E0E-86A7-95A83A72DF9A}">
      <formula1>F680</formula1>
    </dataValidation>
    <dataValidation type="whole" operator="lessThanOrEqual" showInputMessage="1" showErrorMessage="1" error="Veuillez saisir un nombre inférieur ou égal au nombre de victimes de mendicité forcée en situation de handicap (antérieur à l'exploitation) présumée accompagnées" sqref="E693" xr:uid="{47A9BBE5-D288-4E89-BD40-0ACB0BD3FBED}">
      <formula1>F681</formula1>
    </dataValidation>
    <dataValidation type="whole" operator="lessThanOrEqual" showInputMessage="1" showErrorMessage="1" error="Veuillez saisir un nombre inférieur ou égal au nombre de victimes d'exploitation de l'activité criminelle ou délictuelle en situation de handicap (antérieur à l'exploitation) présumée accompagnées" sqref="E694" xr:uid="{B7682718-6981-40B9-8EC1-A213A987984D}">
      <formula1>F682</formula1>
    </dataValidation>
    <dataValidation type="whole" operator="lessThanOrEqual" showInputMessage="1" showErrorMessage="1" error="Veuillez saisir un nombre inférieur ou égal au nombre de victimes d'autre forme d'exploitation en situation de handicap (antérieur à l'exploitation) présumée accompagnées" sqref="E695" xr:uid="{5C4CD4C5-1CA9-456C-8982-89DB700C2ACC}">
      <formula1>F683</formula1>
    </dataValidation>
    <dataValidation type="whole" operator="lessThanOrEqual" showInputMessage="1" showErrorMessage="1" error="Veuillez saisir un nombre inférieur ou égal au nombre de victimes d'exploitation par le travail domestique en situation de handicap présumée accompagnées" sqref="E703" xr:uid="{2E44A6A1-4816-4C9F-8B0B-8D6960646C15}">
      <formula1>E656</formula1>
    </dataValidation>
    <dataValidation type="whole" operator="lessThanOrEqual" showInputMessage="1" showErrorMessage="1" error="Veuillez saisir un nombre inférieur ou égal au nombre de victimes d'exploitation par le travail en entreprise en situation de handicap présumée accompagnées" sqref="E704" xr:uid="{B8A86B69-B4F5-498B-AABD-D774D1364F1D}">
      <formula1>E657</formula1>
    </dataValidation>
    <dataValidation type="whole" operator="lessThanOrEqual" showInputMessage="1" showErrorMessage="1" error="Veuillez saisir un nombre inférieur ou égal au nombre de victimes de mendicité forcée en situation de handicap présumée accompagnées" sqref="E705" xr:uid="{929BCF6C-A82E-468C-A9AB-B7EA61158788}">
      <formula1>E658</formula1>
    </dataValidation>
    <dataValidation type="whole" operator="lessThanOrEqual" showInputMessage="1" showErrorMessage="1" error="Veuillez saisir un nombre inférieur ou égal au nombre de victimes d'exploitation de l'activité criminelle ou délictuelle en situation de handicap présumée accompagnées" sqref="E706" xr:uid="{68B41763-C270-4A14-A1E2-4D561F73F2D1}">
      <formula1>E659</formula1>
    </dataValidation>
    <dataValidation type="whole" operator="lessThanOrEqual" showInputMessage="1" showErrorMessage="1" error="Veuillez saisir un nombre inférieur ou égal au nombre de victimes d'autre forme d'exploitation en situation de handicap présumée accompagnées" sqref="E707" xr:uid="{0B199315-AB3F-4C43-AC81-B9699D9ED0D7}">
      <formula1>E660</formula1>
    </dataValidation>
    <dataValidation type="whole" operator="lessThanOrEqual" showInputMessage="1" showErrorMessage="1" error="Veuillez saisir un nombre inférieur ou égal au nombre de victimes d'exploitation sexuelle présentant des addictions accompagnées" sqref="E725" xr:uid="{929B3C45-A808-4559-AB4D-1E70E7520D97}">
      <formula1>E713</formula1>
    </dataValidation>
    <dataValidation type="whole" operator="lessThanOrEqual" showInputMessage="1" showErrorMessage="1" error="Veuillez saisir un nombre inférieur ou égal au nombre de victimes d'exploitation par le travail présentant des addictions accompagnées" sqref="E726" xr:uid="{0AEC7BCC-8372-4E1D-9ABC-DFB87003E4C4}">
      <formula1>E714</formula1>
    </dataValidation>
    <dataValidation type="whole" operator="lessThanOrEqual" showInputMessage="1" showErrorMessage="1" error="Veuillez saisir un nombre inférieur ou égal au nombre de victimes d'exploitation par le travail domestique présentant des addictions accompagnées" sqref="E727" xr:uid="{0C31C4BA-520E-444E-B5BF-9D46AE4449A6}">
      <formula1>E715</formula1>
    </dataValidation>
    <dataValidation type="whole" operator="lessThanOrEqual" showInputMessage="1" showErrorMessage="1" error="Veuillez saisir un nombre inférieur ou égal au nombre de victimes d'exploitation par le travail en entreprise présentant des addictions accompagnées" sqref="E728" xr:uid="{665BC85D-EB53-4ECC-B065-EB10EA924787}">
      <formula1>E716</formula1>
    </dataValidation>
    <dataValidation type="whole" operator="lessThanOrEqual" showInputMessage="1" showErrorMessage="1" error="Veuillez saisir un nombre inférieur ou égal au nombre de victimes de mendicité forcée présentant des addictions accompagnées" sqref="E729" xr:uid="{C040656D-294C-4894-9A2F-30FEDE73A2C1}">
      <formula1>E717</formula1>
    </dataValidation>
    <dataValidation type="whole" operator="lessThanOrEqual" showInputMessage="1" showErrorMessage="1" error="Veuillez saisir un nombre inférieur ou égal au nombre de victimes d'exploitation de l'activité criminelle ou délictuelle présentant des addictions accompagnées" sqref="E730" xr:uid="{D533852E-E3B9-4E70-9D90-3AC43D1D5265}">
      <formula1>E718</formula1>
    </dataValidation>
    <dataValidation type="whole" operator="lessThanOrEqual" showInputMessage="1" showErrorMessage="1" error="Veuillez saisir un nombre inférieur ou égal au nombre de victimes d'autre forme d'exploitation présentant des addictions accompagnées" sqref="E731" xr:uid="{5E6B2813-4D56-4B33-B8B3-DC18F6A107B4}">
      <formula1>E719</formula1>
    </dataValidation>
    <dataValidation type="whole" operator="lessThanOrEqual" showInputMessage="1" showErrorMessage="1" error="Veuillez saisir un nombre inférieur ou égal au nombre de victimes d'exploitation sexuelle en situation de handicap présumée accompagnées" sqref="E677:G677 E701:F701" xr:uid="{9666B15B-AB5F-40A6-BB7B-F1B220D910D6}">
      <formula1>$E$654</formula1>
    </dataValidation>
    <dataValidation type="whole" operator="lessThanOrEqual" showInputMessage="1" showErrorMessage="1" error="Veuillez saisir un nombre inférieur ou égal au nombre de victimes d'exploitation par le travail en situation de handicap présumée accompagnées" sqref="E678:G678 E702:F702" xr:uid="{A5C437A2-5415-4EF4-A005-4D23FB4887D4}">
      <formula1>$E$655</formula1>
    </dataValidation>
    <dataValidation type="whole" operator="lessThanOrEqual" showInputMessage="1" showErrorMessage="1" error="Veuillez saisir un nombre inférieur ou égal au nombre de victimes d'exploitation par le travail domestique en situation de handicap présumée accompagnées" sqref="E679:G679" xr:uid="{655118C3-C3B4-4101-B8F7-3F3B2BAF12DA}">
      <formula1>$E$656</formula1>
    </dataValidation>
    <dataValidation type="whole" operator="lessThanOrEqual" showInputMessage="1" showErrorMessage="1" error="Veuillez saisir un nombre inférieur ou égal au nombre de victimes d'exploitation par le travail en entreprise en situation de handicap présumée accompagnées" sqref="E680:G680" xr:uid="{E6BFCD4D-FE52-42F8-9E3F-6667C601B043}">
      <formula1>$E$657</formula1>
    </dataValidation>
    <dataValidation type="whole" operator="lessThanOrEqual" showInputMessage="1" showErrorMessage="1" error="Veuillez saisir un nombre inférieur ou égal au nombre de victimes de mendicité forcée en situation de handicap présumée accompagnées" sqref="E681:G681" xr:uid="{9136A33E-343B-4202-A847-E7ACC0DF2929}">
      <formula1>$E$658</formula1>
    </dataValidation>
    <dataValidation type="whole" operator="lessThanOrEqual" showInputMessage="1" showErrorMessage="1" error="Veuillez saisir un nombre inférieur ou égal au nombre de victimes d'exploitation de l'activité criminelle ou délictuelle en situation de handicap présumée accompagnées" sqref="E682:G682" xr:uid="{52C5DFC5-431C-4BC6-BF06-955B77D7F151}">
      <formula1>$E$659</formula1>
    </dataValidation>
    <dataValidation type="whole" operator="lessThanOrEqual" showInputMessage="1" showErrorMessage="1" error="Veuillez saisir un nombre inférieur ou égal au nombre de victimes d'exploitation sexuelle en situation de handicap (antérieur à l'exploitation) présumée accompagnées" sqref="F689" xr:uid="{978A0097-CC87-410B-AB28-339790037475}">
      <formula1>F677</formula1>
    </dataValidation>
    <dataValidation type="whole" operator="lessThanOrEqual" showInputMessage="1" showErrorMessage="1" error="Veuillez saisir un nombre inférieur ou égal au nombre de victimes d'exploitation par le travail en situation de handicap (antérieur à l'exploitation) présumée accompagnées" sqref="F690" xr:uid="{EE4996A9-1755-4327-B864-0D2DF7245949}">
      <formula1>F678</formula1>
    </dataValidation>
    <dataValidation type="whole" operator="lessThanOrEqual" showInputMessage="1" showErrorMessage="1" error="Veuillez saisir un nombre inférieur ou égal au nombre de victimes d'exploitation par le travail domestique en situation de handicap (antérieur à l'exploitation) présumée accompagnées" sqref="F691" xr:uid="{173F6343-45F4-4CAA-84CD-BE1BB35B80CF}">
      <formula1>F679</formula1>
    </dataValidation>
    <dataValidation type="whole" operator="lessThanOrEqual" showInputMessage="1" showErrorMessage="1" error="Veuillez saisir un nombre inférieur ou égal au nombre de victimes d'exploitation par le travail en entreprise en situation de handicap (antérieur à l'exploitation) présumée accompagnées" sqref="F692" xr:uid="{0B77505F-8AEB-4C9A-B13C-529DC979A3D3}">
      <formula1>F680</formula1>
    </dataValidation>
    <dataValidation type="whole" operator="lessThanOrEqual" showInputMessage="1" showErrorMessage="1" error="Veuillez saisir un nombre inférieur ou égal au nombre de victimes de mendicité forcée en situation de handicap (antérieur à l'exploitation) présumée accompagnées" sqref="F693" xr:uid="{1462F819-E01F-4DD3-BCE2-AB1B0EA78A0A}">
      <formula1>F681</formula1>
    </dataValidation>
    <dataValidation type="whole" operator="lessThanOrEqual" showInputMessage="1" showErrorMessage="1" error="Veuillez saisir un nombre inférieur ou égal au nombre de victimes d'exploitation de l'activité criminelle ou délictuelle en situation de handicap (antérieur à l'exploitation) présumée accompagnées" sqref="F694" xr:uid="{A399EAAC-A3DD-43C4-ABFC-E9E7109499EC}">
      <formula1>F682</formula1>
    </dataValidation>
    <dataValidation type="whole" operator="lessThanOrEqual" showInputMessage="1" showErrorMessage="1" error="Veuillez saisir un nombre inférieur ou égal au nombre de victimes d'autre forme d'exploitation en situation de handicap (antérieur à l'exploitation) présumée accompagnées" sqref="F695" xr:uid="{19FF65F5-03DA-4B95-AB0F-E08F1137510D}">
      <formula1>F683</formula1>
    </dataValidation>
    <dataValidation type="whole" operator="lessThanOrEqual" showInputMessage="1" showErrorMessage="1" error="Veuillez saisir un nombre inférieur ou égal au nombre de victimes d'exploitation par le travail domestique en situation de handicap présumée accompagnées" sqref="F703" xr:uid="{58E6039A-F8B9-4854-996C-A9E73616C627}">
      <formula1>E656</formula1>
    </dataValidation>
    <dataValidation type="whole" operator="lessThanOrEqual" showInputMessage="1" showErrorMessage="1" error="Veuillez saisir un nombre inférieur ou égal au nombre de victimes d'exploitation par le travail en entreprise en situation de handicap présumée accompagnées" sqref="F704" xr:uid="{8DB4351E-470A-4886-B1DB-0B339DD5C152}">
      <formula1>E657</formula1>
    </dataValidation>
    <dataValidation type="whole" operator="lessThanOrEqual" showInputMessage="1" showErrorMessage="1" error="Veuillez saisir un nombre inférieur ou égal au nombre de victimes de mendicité forcée en situation de handicap présumée accompagnées" sqref="F705" xr:uid="{2F8A6F33-4312-4A06-B9DA-4024C3F23903}">
      <formula1>E658</formula1>
    </dataValidation>
    <dataValidation type="whole" operator="lessThanOrEqual" showInputMessage="1" showErrorMessage="1" error="Veuillez saisir un nombre inférieur ou égal au nombre de victimes d'exploitation de l'activité criminelle ou délictuelle en situation de handicap présumée accompagnées" sqref="F706" xr:uid="{41C57D18-A58B-4270-B729-1D4ADB045F78}">
      <formula1>E659</formula1>
    </dataValidation>
    <dataValidation type="whole" operator="lessThanOrEqual" showInputMessage="1" showErrorMessage="1" error="Veuillez saisir un nombre inférieur ou égal au nombre de victimes d'autre forme d'exploitation en situation de handicap présumée accompagnées" sqref="F707" xr:uid="{F4E168B9-8460-451B-80FB-532CBC26D640}">
      <formula1>E660</formula1>
    </dataValidation>
    <dataValidation type="whole" operator="lessThanOrEqual" showInputMessage="1" showErrorMessage="1" error="Veuillez saisir un nombre inférieur ou égal au nombre de victimes d'exploitation sexuelle présentant des addictions accompagnées" sqref="F725" xr:uid="{4F8C9FC2-DA32-4E07-8E5C-1AC87916B74C}">
      <formula1>E713</formula1>
    </dataValidation>
    <dataValidation type="whole" operator="lessThanOrEqual" showInputMessage="1" showErrorMessage="1" error="Veuillez saisir un nombre inférieur ou égal au nombre de victimes d'exploitation par le travail présentant des addictions accompagnées" sqref="F726" xr:uid="{01AD7F02-02A5-4B06-9AD1-60AB6DAFB642}">
      <formula1>E714</formula1>
    </dataValidation>
    <dataValidation type="whole" operator="lessThanOrEqual" showInputMessage="1" showErrorMessage="1" error="Veuillez saisir un nombre inférieur ou égal au nombre de victimes d'exploitation par le travail domestique présentant des addictions accompagnées" sqref="F727" xr:uid="{7B1A5254-A5A5-40C3-BFE6-E9E3D8FC09DD}">
      <formula1>E715</formula1>
    </dataValidation>
    <dataValidation type="whole" operator="lessThanOrEqual" showInputMessage="1" showErrorMessage="1" error="Veuillez saisir un nombre inférieur ou égal au nombre de victimes d'exploitation par le travail en entreprise présentant des addictions accompagnées" sqref="F728" xr:uid="{10F090D9-7EFB-47E3-9362-C03E64C9364F}">
      <formula1>E716</formula1>
    </dataValidation>
    <dataValidation type="whole" operator="lessThanOrEqual" showInputMessage="1" showErrorMessage="1" error="Veuillez saisir un nombre inférieur ou égal au nombre de victimes de mendicité forcée présentant des addictions accompagnées" sqref="F729" xr:uid="{D75B95D0-333F-41EC-B796-C0BCF4ABC256}">
      <formula1>E717</formula1>
    </dataValidation>
    <dataValidation type="whole" operator="lessThanOrEqual" showInputMessage="1" showErrorMessage="1" error="Veuillez saisir un nombre inférieur ou égal au nombre de victimes d'exploitation de l'activité criminelle ou délictuelle présentant des addictions accompagnées" sqref="F730" xr:uid="{050A0FAE-F2C6-4131-84EE-D892AE93E90A}">
      <formula1>E718</formula1>
    </dataValidation>
    <dataValidation type="whole" operator="lessThanOrEqual" showInputMessage="1" showErrorMessage="1" error="Veuillez saisir un nombre inférieur ou égal au nombre de victimes d'autre forme d'exploitation présentant des addictions accompagnées" sqref="F731" xr:uid="{F047586F-1D06-4077-844F-9BD634EF090D}">
      <formula1>E719</formula1>
    </dataValidation>
    <dataValidation type="whole" operator="lessThanOrEqual" showInputMessage="1" showErrorMessage="1" error="Veuillez saisir un nombre de inférieur ou égal au nombre de victimes d'exploitation sexuelle présentant des addictions et ayant été orientées vers une prise en charge adaptée accompagnées" sqref="E737:I737" xr:uid="{F1C356CC-DF1D-4791-A233-062395D6BAFC}">
      <formula1>$E$725</formula1>
    </dataValidation>
    <dataValidation type="whole" operator="lessThanOrEqual" showInputMessage="1" showErrorMessage="1" error="Veuillez saisir un nombre de inférieur ou égal au nombre de victimes d'exploitation par le travail présentant des addictions et ayant été orientées vers une prise en charge adaptée accompagnées" sqref="E738:I738" xr:uid="{F80DCFF3-821D-457A-9465-1E4A692E05A9}">
      <formula1>$E$726</formula1>
    </dataValidation>
    <dataValidation type="whole" operator="lessThanOrEqual" showInputMessage="1" showErrorMessage="1" error="Veuillez saisir un nombre de inférieur ou égal au nombre de victimes d'exploitation par le travail domestique présentant des addictions et ayant été orientées vers une prise en charge adaptée accompagnées" sqref="E739:I739" xr:uid="{F66224C2-AD12-4CD9-8F9E-0A02D35DE47F}">
      <formula1>$E$727</formula1>
    </dataValidation>
    <dataValidation type="whole" operator="lessThanOrEqual" showInputMessage="1" showErrorMessage="1" error="Veuillez saisir un nombre de inférieur ou égal au nombre de victimes d'exploitation par le travail en entreprise présentant des addictions et ayant été orientées vers une prise en charge adaptée accompagnées" sqref="E740:I740" xr:uid="{8668D05C-CC6B-4BA1-AB67-2AB45C0A73A2}">
      <formula1>$E$728</formula1>
    </dataValidation>
    <dataValidation type="whole" operator="lessThanOrEqual" showInputMessage="1" showErrorMessage="1" error="Veuillez saisir un nombre de inférieur ou égal au nombre de victimes de mendicité forcée présentant des addictions et ayant été orientées vers une prise en charge adaptée accompagnées" sqref="E741:I741" xr:uid="{AF3ADFD4-5B83-4CAB-9364-2A48BD1E3B8C}">
      <formula1>$E$729</formula1>
    </dataValidation>
    <dataValidation type="whole" operator="lessThanOrEqual" showInputMessage="1" showErrorMessage="1" error="Veuillez saisir un nombre de inférieur ou égal au nombre de victimes d'exploitation de l'activité criminelle ou délictuelle présentant des addictions et ayant été orientées vers une prise en charge adaptée accompagnées" sqref="E742:I742" xr:uid="{1DF27995-86A8-49BF-AD75-7B5A1E3DF8BE}">
      <formula1>$E$730</formula1>
    </dataValidation>
    <dataValidation type="whole" operator="lessThanOrEqual" showInputMessage="1" showErrorMessage="1" error="Veuillez saisir un nombre de inférieur ou égal au nombre de victimes d'autre forme d'exploitation présentant des addictions et ayant été orientées vers une prise en charge adaptée accompagnées" sqref="E743:I743" xr:uid="{93B557F3-BA94-42F8-BCD8-E7F23FE36869}">
      <formula1>$E$731</formula1>
    </dataValidation>
    <dataValidation type="whole" operator="lessThanOrEqual" showErrorMessage="1" error="Veuillez saisir un nombre inférieur ou égal au nombre de victimes d'exploitation sexuelle accompagnées" sqref="D791" xr:uid="{2E729F5E-753C-4934-A495-497516300381}">
      <formula1>D56</formula1>
    </dataValidation>
    <dataValidation type="whole" operator="lessThanOrEqual" showErrorMessage="1" error="Veuillez saisir un nombre inférieur ou égal au nombre de victimes d'exploitation par le travail accompagnées" sqref="D792" xr:uid="{CFCE279E-C484-4E23-9EB7-8DA662DCB7C3}">
      <formula1>D57</formula1>
    </dataValidation>
    <dataValidation type="whole" operator="lessThanOrEqual" showErrorMessage="1" error="Veuillez saisir un nombre inférieur ou égal au nombre de victimes d'exploitation par le travail domestique accompagnées" sqref="D793" xr:uid="{6592FB42-6BDA-42C9-9FB7-5E2E03ACDF31}">
      <formula1>D58</formula1>
    </dataValidation>
    <dataValidation type="whole" operator="lessThanOrEqual" showErrorMessage="1" error="Veuillez saisir un nombre inférieur ou égal au nombre de victimes d'exploitation par le travail en entreprise accompagnées" sqref="D794" xr:uid="{4D430F4B-AB13-47B8-A090-D1AAF8801792}">
      <formula1>D59</formula1>
    </dataValidation>
    <dataValidation type="whole" operator="lessThanOrEqual" showErrorMessage="1" error="Veuillez saisir un nombre inférieur ou égal au nombre de victimes de mendicité forcée accompagnées" sqref="D795" xr:uid="{2BF88C19-EA29-4D04-BF5E-B9574F2EEEB8}">
      <formula1>D60</formula1>
    </dataValidation>
    <dataValidation type="whole" operator="lessThanOrEqual" showErrorMessage="1" error="Veuillez saisir un nombre inférieur ou égal au nombre de victimes d'exploitation de l'activité criminelle ou délictuelle accompagnées" sqref="D796" xr:uid="{DB1DEAF1-86C5-4DF8-8028-A7CEF11E2323}">
      <formula1>D61</formula1>
    </dataValidation>
    <dataValidation type="whole" operator="lessThanOrEqual" showErrorMessage="1" error="Veuillez saisir un nombre inférieur ou égal au nombre de victimes d'autre forme d'exploitation accompagnées" sqref="D797" xr:uid="{2FAA29A4-F706-4669-BB2C-FB706A6BC81E}">
      <formula1>D62</formula1>
    </dataValidation>
    <dataValidation type="whole" operator="lessThanOrEqual" showInputMessage="1" showErrorMessage="1" error="Veuillez saisir un nombre inférieur ou égal au nombre de victimes d'exploitation sexuelle mineures accompagnées" sqref="E866:K866" xr:uid="{315CA01D-EDA6-4047-A472-80C5B6B2D4D8}">
      <formula1>SUM($E$114:$H$114,$E$140:$H$140,$E$166:$H$166)</formula1>
    </dataValidation>
    <dataValidation type="whole" operator="lessThanOrEqual" showInputMessage="1" showErrorMessage="1" error="Veuillez saisir un nombre inférieur ou égal au nombre de victimes d'exploitation par le travail mineures accompagnées" sqref="E867:K867" xr:uid="{AB73B1C8-BCC7-42FC-A698-206535A49CFF}">
      <formula1>SUM($E$115:$H$115,$E$141:$H$141,$E$167:$H$167)</formula1>
    </dataValidation>
    <dataValidation type="whole" operator="lessThanOrEqual" showInputMessage="1" showErrorMessage="1" error="Veuillez saisir un nombre inférieur ou égal au nombre de victimes d'exploitation par le travail domestique mineures accompagnées" sqref="E868:K868" xr:uid="{50FF7EEF-97B2-4CA4-B905-02148ADE7210}">
      <formula1>SUM($E$116:$H$116,$E$142:$H$142,$E$168:$H$168)</formula1>
    </dataValidation>
    <dataValidation type="whole" operator="lessThanOrEqual" showInputMessage="1" showErrorMessage="1" error="Veuillez saisir un nombre inférieur ou égal au nombre de victimes d'exploitation par le travail en entreprise mineures accompagnées" sqref="E869:K869" xr:uid="{9F03916A-33A8-482A-89FB-2F555CB1A767}">
      <formula1>SUM($E$117:$H$117,$E$143:$H$143,$E$169:$H$169)</formula1>
    </dataValidation>
    <dataValidation type="whole" operator="lessThanOrEqual" showInputMessage="1" showErrorMessage="1" error="Veuillez saisir un nombre inférieur ou égal au nombre de victimes de mendicité frocée mineures accompagnées" sqref="E870:K870" xr:uid="{823B1FF7-B03F-4E76-9907-614BEE3011FC}">
      <formula1>SUM($E$118:$H$118,$E$144:$H$144,$E$170:$H$170)</formula1>
    </dataValidation>
    <dataValidation type="whole" operator="lessThanOrEqual" showInputMessage="1" showErrorMessage="1" error="Veuillez saisir un nombre inférieur ou égal au nombre de victimes d'exploitation de l'activité criminelle ou délictuelle mineures accompagnées" sqref="E871:K871" xr:uid="{330BBC90-582E-466F-A9AF-0B7BA9E49B15}">
      <formula1>SUM($E$119:$H$119,$E$145:$H$145,$E$171:$H$171)</formula1>
    </dataValidation>
    <dataValidation type="whole" operator="lessThanOrEqual" showInputMessage="1" showErrorMessage="1" error="Veuillez saisir un nombre inférieur ou égal au nombre de victimes d'autre forme d'exploitation mineures accompagnées" sqref="E872:K872" xr:uid="{4125E9C3-3FF8-4E52-ACF8-545086A6AD00}">
      <formula1>SUM($E$120:$H$120,$E$146:$H$146,$E$172:$H$172)</formula1>
    </dataValidation>
    <dataValidation type="whole" operator="lessThanOrEqual" showInputMessage="1" showErrorMessage="1" error="Veuillez saisir un nombre inférieur ou égal au nombre de victimes d'autre forme d'exploitation mises en cause accompagnées" sqref="E913:K913" xr:uid="{100A1D85-FE41-4FC0-B184-22171899FCC7}">
      <formula1>$E$901</formula1>
    </dataValidation>
    <dataValidation type="whole" operator="lessThanOrEqual" showInputMessage="1" showErrorMessage="1" error="Veuillez saisir un nombre inférieur ou égal au nombre de victimes d'exploitation sexuelle mises en cause accompagnées" sqref="E907:K907" xr:uid="{D6EF831C-6FF3-49A8-AC7A-62CC6A460334}">
      <formula1>$E$895</formula1>
    </dataValidation>
    <dataValidation type="whole" operator="lessThanOrEqual" showInputMessage="1" showErrorMessage="1" error="Veuillez saisir un nombre inférieur ou égal au nombre de victimes d'exploitation par le travail mises en cause accompagnées" sqref="E908:K908" xr:uid="{BA86D687-C49C-43DE-B14E-A057F8843ECE}">
      <formula1>$E$896</formula1>
    </dataValidation>
    <dataValidation type="whole" operator="lessThanOrEqual" showInputMessage="1" showErrorMessage="1" error="Veuillez saisir un nombre inférieur ou égal au nombre de victimes d'exploitation par le travail domestique mises en cause accompagnées" sqref="E909:K909" xr:uid="{E4AB764A-DA1B-4375-9989-05E7F37540AA}">
      <formula1>$E$897</formula1>
    </dataValidation>
    <dataValidation type="whole" operator="lessThanOrEqual" showInputMessage="1" showErrorMessage="1" error="Veuillez saisir un nombre inférieur ou égal au nombre de victimes d'exploitation par le travail en entreprise mises en cause accompagnées" sqref="E910:K910" xr:uid="{40571E67-5DB8-47D6-9105-D862370AEBB8}">
      <formula1>$E$898</formula1>
    </dataValidation>
    <dataValidation type="whole" operator="lessThanOrEqual" showInputMessage="1" showErrorMessage="1" error="Veuillez saisir un nombre inférieur ou égal au nombre de victimes de mendicité forcée mises en cause accompagnées" sqref="E911:K911" xr:uid="{596D3189-1B5E-4FE1-B8F8-94B9DE5B82DA}">
      <formula1>$E$899</formula1>
    </dataValidation>
    <dataValidation type="whole" operator="lessThanOrEqual" showInputMessage="1" showErrorMessage="1" error="Veuillez saisir un nombre inférieur ou égal au nombre de victimes d'exploitation de l'activité criminelle ou délictuelle mises en cause accompagnées" sqref="E912:K912" xr:uid="{7CF22C0D-BE5F-4A61-BDA7-385DDFA9CA06}">
      <formula1>$E$900</formula1>
    </dataValidation>
    <dataValidation type="whole" operator="lessThanOrEqual" showInputMessage="1" showErrorMessage="1" error="Veuillez saisir un nombre inférieur ou égal au nombre de victimes d'autre forme d'exploitation qui se sont vu proposer une solution d'hébergement adapté pour victimes de TEH" sqref="E974:J974" xr:uid="{2E14583E-B1B7-40D0-BE60-2499A50E4D0F}">
      <formula1>$E$962</formula1>
    </dataValidation>
    <dataValidation type="whole" operator="lessThanOrEqual" showInputMessage="1" showErrorMessage="1" error="Veuillez saisir un nombre inférieur ou égal au nombre de victimes d'exploitation sexuelle qui se sont vu proposer une solution d'hébergement adapté pour victimes de TEH" sqref="E968:J968" xr:uid="{922F01A3-9CD4-47D5-ABE2-F5309FEFE93D}">
      <formula1>$E$956</formula1>
    </dataValidation>
    <dataValidation type="whole" operator="lessThanOrEqual" showInputMessage="1" showErrorMessage="1" error="Veuillez saisir un nombre inférieur ou égal au nombre de victimes d'exploitation par le travail qui se sont vu proposer une solution d'hébergement adapté pour victimes de TEH" sqref="E969" xr:uid="{04A3CEA1-8743-4525-AFE6-AC41CDC12E68}">
      <formula1>$E$957</formula1>
    </dataValidation>
    <dataValidation type="whole" operator="lessThanOrEqual" showInputMessage="1" showErrorMessage="1" error="Veuillez saisir un nombre inférieur ou égal au nombre de victimes d'exploitation par le travail domestique qui se sont vu proposer une solution d'hébergement adapté pour victimes de TEH" sqref="E970:J970" xr:uid="{8CB313EC-7F43-4DB9-A472-F8ABE87EC164}">
      <formula1>$E$958</formula1>
    </dataValidation>
    <dataValidation type="whole" operator="lessThanOrEqual" showInputMessage="1" showErrorMessage="1" error="Veuillez saisir un nombre inférieur ou égal au nombre de victimes d'exploitation par le travail en entreprise qui se sont vu proposer une solution d'hébergement adapté pour victimes de TEH" sqref="E971:J971" xr:uid="{64B78D23-5DC7-485B-9CF3-7062FE2A3FAB}">
      <formula1>$E$959</formula1>
    </dataValidation>
    <dataValidation type="whole" operator="lessThanOrEqual" showInputMessage="1" showErrorMessage="1" error="Veuillez saisir un nombre inférieur ou égal au nombre de victimes de mendicité forcée qui se sont vu proposer une solution d'hébergement adapté pour victimes de TEH" sqref="E972:J972" xr:uid="{98217E62-DE20-4B61-AFE5-5B37C2B12B94}">
      <formula1>$E$960</formula1>
    </dataValidation>
    <dataValidation type="whole" operator="lessThanOrEqual" showInputMessage="1" showErrorMessage="1" error="Veuillez saisir un nombre inférieur ou égal au nombre de victimes d'exploitation de l'activité criminelle ou délictuelle qui se sont vu proposer une solution d'hébergement adapté pour victimes de TEH" sqref="E973:J973" xr:uid="{8A21D117-AB64-49AE-8EF9-7EDCAAC14E6B}">
      <formula1>$E$961</formula1>
    </dataValidation>
    <dataValidation type="whole" operator="lessThanOrEqual" showErrorMessage="1" error="Veuillez saisir un nombre inférieur ou égal au nombre de victimes d'exploitation par le travail accompagnées" sqref="D1043" xr:uid="{3AF8A811-DC75-4355-9A37-75323D512BF1}">
      <formula1>$D$57</formula1>
    </dataValidation>
    <dataValidation type="whole" operator="lessThanOrEqual" showErrorMessage="1" error="Veuillez saisir un nombre inférieur ou égal au nombre de victimes d'exploitation sexuelle accompagnées" sqref="D1042" xr:uid="{137B9615-AFAC-4FEC-8066-28BDDBA052B2}">
      <formula1>$D$56</formula1>
    </dataValidation>
    <dataValidation type="whole" operator="lessThanOrEqual" showErrorMessage="1" error="Veuillez saisir un nombre inférieur ou égal au nombre de victimes d'exploitation par le travail domestique accompagnées" sqref="D1044" xr:uid="{09C34271-8B6E-42AA-AE8B-189FFFF05B16}">
      <formula1>$D$58</formula1>
    </dataValidation>
    <dataValidation type="whole" operator="lessThanOrEqual" showErrorMessage="1" error="Veuillez saisir un nombre inférieur ou égal au nombre de victimes d'exploitation par le travail en entreprise accompagnées" sqref="D1045" xr:uid="{A55A1143-4C54-48E3-991B-E78CA8BCBA62}">
      <formula1>$D$59</formula1>
    </dataValidation>
    <dataValidation type="whole" operator="lessThanOrEqual" showErrorMessage="1" error="Veuillez saisir un nombre inférieur ou égal au nombre de victimes de mendicité forcée accompagnées" sqref="D1046" xr:uid="{1CB5C747-0FDF-40E9-B802-891A3B5A6A2D}">
      <formula1>$D$60</formula1>
    </dataValidation>
    <dataValidation type="whole" operator="lessThanOrEqual" showErrorMessage="1" error="Veuillez saisir un nombre inférieur ou égal au nombre de victimes d'exploitation de l'activité criminelle ou délictuelle accompagnées" sqref="D1047" xr:uid="{F0B1DF7E-8CE3-46A1-B5A6-4F334A40DBC2}">
      <formula1>$D$61</formula1>
    </dataValidation>
    <dataValidation type="whole" operator="lessThanOrEqual" showErrorMessage="1" error="Veuillez saisir un nombre inférieur ou égal au nombre de victimes d'autre forme d'exploitation accompagnées" sqref="D1048" xr:uid="{1547A332-C322-4944-98C0-A193B029375F}">
      <formula1>$D$62</formula1>
    </dataValidation>
    <dataValidation type="whole" operator="lessThanOrEqual" showInputMessage="1" showErrorMessage="1" error="Veuillez saisir un nombre inférieur ou égal au nombre de victimes d'exploitation sexuelle accompagnées" sqref="D1163" xr:uid="{2529315C-ED86-4FFB-9175-D49D4315518A}">
      <formula1>D56</formula1>
    </dataValidation>
    <dataValidation type="whole" operator="lessThanOrEqual" showInputMessage="1" showErrorMessage="1" error="Veuillez saisir un nombre inférieur ou égal au nombre de victimes d'exploitation par le travail accompagnées" sqref="D1164" xr:uid="{637EB0D7-7CF5-453B-9BAC-7CCF28E54D65}">
      <formula1>D57</formula1>
    </dataValidation>
    <dataValidation type="whole" operator="lessThanOrEqual" showInputMessage="1" showErrorMessage="1" error="Veuillez saisir un nombre inférieur ou égal au nombre de victimes d'exploitation par le travail domestique accompagnées" sqref="D1165" xr:uid="{A453EAFA-EAF1-430F-94D4-051D0C6A4E6D}">
      <formula1>D58</formula1>
    </dataValidation>
    <dataValidation type="whole" operator="lessThanOrEqual" showInputMessage="1" showErrorMessage="1" error="Veuillez saisir un nombre inférieur ou égal au nombre de victimes d'exploitation par le travail en entreprise accompagnées" sqref="D1166" xr:uid="{DD34B488-07E4-43FD-852A-9095EB3B01E9}">
      <formula1>D59</formula1>
    </dataValidation>
    <dataValidation type="whole" operator="lessThanOrEqual" showInputMessage="1" showErrorMessage="1" error="Veuillez saisir un nombre inférieur ou égal au nombre de victimes de mendicité forcée accompagnées" sqref="D1167" xr:uid="{30E050B5-01A1-48B4-ABBD-3BDA0279A850}">
      <formula1>D60</formula1>
    </dataValidation>
    <dataValidation type="whole" operator="lessThanOrEqual" showInputMessage="1" showErrorMessage="1" error="Veuillez saisir un nombre inférieur ou égal au nombre de victimes d'exploitation de l'activité criminelle ou délictuelle accompagnées" sqref="D1168" xr:uid="{9D20AE18-EA21-473B-8C8B-DEEB4532C38B}">
      <formula1>D61</formula1>
    </dataValidation>
    <dataValidation type="whole" operator="lessThanOrEqual" showInputMessage="1" showErrorMessage="1" error="Veuillez saisir un nombre inférieur ou égal au nombre de victimes d'autre forme d'exploitation accompagnées" sqref="D1169" xr:uid="{0284FFFD-68FD-481B-86BF-F4396B5DE350}">
      <formula1>D62</formula1>
    </dataValidation>
    <dataValidation type="whole" operator="lessThanOrEqual" showInputMessage="1" showErrorMessage="1" error="Veuillez saisir un nombre inférieur ou égal au nombre de victimes d'exploitation sexuelle accompagnées vers une (ré-)insertion" sqref="D1190" xr:uid="{4C07BFF9-14A8-48FD-825F-438033676E1A}">
      <formula1>D1163</formula1>
    </dataValidation>
    <dataValidation type="whole" operator="lessThanOrEqual" showInputMessage="1" showErrorMessage="1" error="Veuillez saisir un nombre inférieur ou égal au nombre de victimes d'exploitation par le travail accompagnées vers une (ré-)insertion" sqref="D1191" xr:uid="{6B3B4598-7CF1-4986-9F29-5C4F87E58A4A}">
      <formula1>D1164</formula1>
    </dataValidation>
    <dataValidation type="whole" operator="lessThanOrEqual" showInputMessage="1" showErrorMessage="1" error="Veuillez saisir un nombre inférieur ou égal au nombre de victimes d'exploitation par le travail domestique accompagnées vers une (ré-)insertion" sqref="D1192" xr:uid="{900AB910-6F6B-4BDB-985D-E463BB179589}">
      <formula1>D1165</formula1>
    </dataValidation>
    <dataValidation type="whole" operator="lessThanOrEqual" showInputMessage="1" showErrorMessage="1" error="Veuillez saisir un nombre inférieur ou égal au nombre de victimes d'exploitation par le travail en entreprise accompagnées vers une (ré-)insertion" sqref="D1193" xr:uid="{A1220599-122B-4719-AEDA-9CFA8815296B}">
      <formula1>D1166</formula1>
    </dataValidation>
    <dataValidation type="whole" operator="lessThanOrEqual" showInputMessage="1" showErrorMessage="1" error="Veuillez saisir un nombre inférieur ou égal au nombre de victimes de mendicité forcée accompagnées vers une (ré-)insertion" sqref="D1194" xr:uid="{F1BA057F-D042-4761-8AD6-4B95A18C347E}">
      <formula1>D1167</formula1>
    </dataValidation>
    <dataValidation type="whole" operator="lessThanOrEqual" showInputMessage="1" showErrorMessage="1" error="Veuillez saisir un nombre inférieur ou égal au nombre de victimes d'exploitation de l'activité criminelle ou délictuelle accompagnées vers une (ré-)insertion" sqref="D1195" xr:uid="{F47D890D-2117-4C8C-B7FA-3915A4F67066}">
      <formula1>D1168</formula1>
    </dataValidation>
    <dataValidation type="whole" operator="lessThanOrEqual" showInputMessage="1" showErrorMessage="1" error="Veuillez saisir un nombre inférieur ou égal au nombre de victimes d'autre forme d'exploitation accompagnées vers une (ré-)insertion" sqref="D1196" xr:uid="{682943DD-25AE-48D3-B5EE-10F7E8806F5B}">
      <formula1>D1169</formula1>
    </dataValidation>
    <dataValidation type="whole" operator="lessThanOrEqual" showInputMessage="1" showErrorMessage="1" error="Veuillez saisir un nombre inférieur ou égal au nombre de victimes d'autre forme d'exploitation ayant accédé à une activité professionnelle" sqref="E1208:J1208" xr:uid="{6B5BAC99-25EF-4AED-AB79-9B578048B89F}">
      <formula1>$D$1196</formula1>
    </dataValidation>
    <dataValidation type="whole" operator="lessThanOrEqual" showInputMessage="1" showErrorMessage="1" error="Veuillez saisir un nombre inférieur ou égal au nombre de victimes d'exploitation sexuelle ayant accédé à une activité professionnelle" sqref="E1202:J1202" xr:uid="{C4230942-F68E-4F75-908F-282FD5ABF7F0}">
      <formula1>$D$1190</formula1>
    </dataValidation>
    <dataValidation type="whole" operator="lessThanOrEqual" showInputMessage="1" showErrorMessage="1" error="Veuillez saisir un nombre inférieur ou égal au nombre de victimes d'exploitation par le travail ayant accédé à une activité professionnelle" sqref="E1203:J1203" xr:uid="{C4CF6EBB-4325-44D4-BF0A-5C20A34EB6F4}">
      <formula1>$D$1191</formula1>
    </dataValidation>
    <dataValidation type="whole" operator="lessThanOrEqual" showInputMessage="1" showErrorMessage="1" error="Veuillez saisir un nombre inférieur ou égal au nombre de victimes d'exploitation par le travail domestique ayant accédé à une activité professionnelle" sqref="E1204:J1204" xr:uid="{5C0AE363-9B50-4C36-AC20-017E1152EC23}">
      <formula1>$D$1192</formula1>
    </dataValidation>
    <dataValidation type="whole" operator="lessThanOrEqual" showInputMessage="1" showErrorMessage="1" error="Veuillez saisir un nombre inférieur ou égal au nombre de victimes d'exploitation par le travail en entreprise ayant accédé à une activité professionnelle" sqref="E1205:J1205" xr:uid="{C12744E1-7539-4C2D-ACBD-EDF8945D12F7}">
      <formula1>$D$1193</formula1>
    </dataValidation>
    <dataValidation type="whole" operator="lessThanOrEqual" showInputMessage="1" showErrorMessage="1" error="Veuillez saisir un nombre inférieur ou égal au nombre de victimes de mendicité forcée ayant accédé à une activité professionnelle" sqref="E1206:J1206" xr:uid="{4007BB07-14A6-4498-A9A2-A2FCB436DE7E}">
      <formula1>$D$1194</formula1>
    </dataValidation>
    <dataValidation type="whole" operator="lessThanOrEqual" showInputMessage="1" showErrorMessage="1" error="Veuillez saisir un nombre inférieur ou égal au nombre de victimes d'exploitation de l'activité criminelle ou délictuelle ayant accédé à une activité professionnelle" sqref="E1207:J1207" xr:uid="{27A7A34B-1BF1-4567-A16D-E903AB0C35AB}">
      <formula1>$D$1195</formula1>
    </dataValidation>
    <dataValidation type="whole" operator="lessThanOrEqual" showInputMessage="1" showErrorMessage="1" error="Veuillez saisir un nombre inférieur ou égal au nombre de victimes pour lesquelles une demande initiale de titre de séjour a été réalisée (L425-1 du CESEDA)" sqref="E993:J993" xr:uid="{2FD5352B-AA5A-4E48-B45D-2B7F76A541CC}">
      <formula1>$E$981+$E$982+$E$985+$E$986+$E$987</formula1>
    </dataValidation>
    <dataValidation type="whole" operator="lessThanOrEqual" showInputMessage="1" showErrorMessage="1" error="Veuillez saisir un nombre inférieur ou égal au nombre de victimes pour lesquelles une demande initiale de titre de séjour a été réalisée (carte de résident)" sqref="E994:J994" xr:uid="{FF38552B-8722-4B3B-854D-09DA5B4C2BA5}">
      <formula1>$F$981+$F$982+$F$985+$F$986+$F$987</formula1>
    </dataValidation>
    <dataValidation type="whole" operator="lessThanOrEqual" showInputMessage="1" showErrorMessage="1" error="Veuillez saisir un nombre inférieur ou égal au nombre de victimes pour lesquelles une demande initiale de titre de séjour a été réalisée (réfugié ou BPI)" sqref="E995:J995" xr:uid="{1F815083-F56F-48DC-9068-76F68587C469}">
      <formula1>$G$981+$G$982+$G$985+$G$986+$G$987</formula1>
    </dataValidation>
    <dataValidation type="whole" operator="lessThanOrEqual" showInputMessage="1" showErrorMessage="1" error="Veuillez saisir un nombre inférieur ou égal au nombre de victimes pour lesquelles une demande initiale de titre de séjour a été réalisée (APS)" sqref="E996:J996" xr:uid="{E1F15E83-4386-493B-8B67-BD668B5336CE}">
      <formula1>$H$981+$H$982+$H$985+$H$986+$H$987</formula1>
    </dataValidation>
    <dataValidation type="whole" operator="lessThanOrEqual" showInputMessage="1" showErrorMessage="1" error="Veuillez saisir un nombre inférieur ou égal au nombre de victimes pour lesquelles une demande initiale de titre de séjour a été réalisée (admission exceptionnelle)" sqref="E997:J997" xr:uid="{FE076E8F-9EE5-45A1-A075-973E46E79FBD}">
      <formula1>$I$981+$I$982+$I$985+$I$987+$I$986</formula1>
    </dataValidation>
    <dataValidation type="whole" operator="lessThanOrEqual" showInputMessage="1" showErrorMessage="1" error="Veuillez saisir un nombre inférieur ou égal au nombre de victimes pour lesquelles une demande initiale de titre de séjour a été réalisée (certificat de résidence)" sqref="E998:J998" xr:uid="{F9D09C4A-7C99-41DD-BC83-90B62459C290}">
      <formula1>$J$981+$J$982+$J$985+$J$986+$J$987</formula1>
    </dataValidation>
    <dataValidation type="whole" operator="lessThanOrEqual" showInputMessage="1" showErrorMessage="1" error="Veuillez saisir un nombre inférieur ou égal au nombre de victimes pour lesquelles une demande initiale de titre de séjour a été réalisée (CESEDA autre motif)" sqref="E999:J999" xr:uid="{AD08BE80-EBE4-44F8-832B-FBAFC773EF1C}">
      <formula1>$K$981+$K$982+$K$985+$K$986+$K$987</formula1>
    </dataValidation>
    <dataValidation type="whole" operator="lessThanOrEqual" showInputMessage="1" showErrorMessage="1" error="Veuillez saisir un nombre inférieur ou égal au nombre de victimes pour lesquelles un demande de renouvellement a été réalisée (titre de séjour L425-1 du CESEDA)" sqref="E1018:J1018" xr:uid="{6E15803C-50EC-43E4-8A4E-DBF2AE6A6D7D}">
      <formula1>$E$1006+$E$1007+$E$1010+$E$1011+$E$1012</formula1>
    </dataValidation>
    <dataValidation type="whole" operator="lessThanOrEqual" showInputMessage="1" showErrorMessage="1" error="Veuillez saisir un nombre inférieur ou égal au nombre de victimes pour lesquelles un demande de renouvellement a été réalisée (BPI)" sqref="E1019:J1019" xr:uid="{26192B38-404D-4016-8BB4-BBC71EC962D1}">
      <formula1>$F$1006+$F$1007+$F$1010+$F$1011+$F$1012</formula1>
    </dataValidation>
    <dataValidation type="whole" operator="lessThanOrEqual" showInputMessage="1" showErrorMessage="1" error="Veuillez saisir un nombre inférieur ou égal au nombre de victimes pour lesquelles un demande de renouvellement a été réalisée (APS)" sqref="E1020:J1020" xr:uid="{5681EEAA-A89A-4C7D-8568-2C39C71E6843}">
      <formula1>$G$1006+$G$1007+$G$1010+$G$1011+$G$1012</formula1>
    </dataValidation>
    <dataValidation type="whole" operator="lessThanOrEqual" showInputMessage="1" showErrorMessage="1" error="Veuillez saisir un nombre inférieur ou égal au nombre de victimes pour lesquelles un demande de renouvellement a été réalisée (admission exceptionnelle)" sqref="E1021:J1021" xr:uid="{B62560E3-F300-4302-8DB5-2F852490874C}">
      <formula1>$H$1006+$H$1007+$H$1010+$H$1011+$H$1012</formula1>
    </dataValidation>
    <dataValidation type="whole" operator="lessThanOrEqual" showInputMessage="1" showErrorMessage="1" error="Veuillez saisir un nombre inférieur ou égal au nombre de victimes pour lesquelles un demande de renouvellement a été réalisée (certificat de résidence)" sqref="E1022:J1022" xr:uid="{652AA74E-4B42-415A-B8B8-8328BC9CB03F}">
      <formula1>$I$1006+$I$1007+$I$1010+$I$1011+$I$1012</formula1>
    </dataValidation>
    <dataValidation type="whole" operator="lessThanOrEqual" showInputMessage="1" showErrorMessage="1" error="Veuillez saisir un nombre inférieur ou égal au nombre de victimes pour lesquelles un demande de renouvellement a été réalisée (CESEDA autre motif)" sqref="E1023:J1023" xr:uid="{35410F57-67E8-4EE3-B159-4054FE1CCECA}">
      <formula1>$J$1006+$J$1007+$J$1010+$J$1011+$J$1012</formula1>
    </dataValidation>
    <dataValidation type="whole" operator="lessThanOrEqual" showInputMessage="1" showErrorMessage="1" error="Veuillez saisir un nombre inférieur ou égal au nombre de victimes d'autre forme d'exploitation ayant saisi une instance civile" sqref="E1096:K1096" xr:uid="{39B709E4-52F0-4DA6-B679-3802245A562B}">
      <formula1>$E$1084+$F$1084</formula1>
    </dataValidation>
    <dataValidation type="whole" operator="lessThanOrEqual" showInputMessage="1" showErrorMessage="1" error="Veuillez saisir un nombre inférieur ou égal au nombre de victimes d'exploitation sexuelle ayant saisi une instance civile" sqref="E1090:K1090" xr:uid="{E13C3B7C-376F-43F3-8B5B-560B1780C29C}">
      <formula1>$E$1078+$F$1078</formula1>
    </dataValidation>
    <dataValidation type="whole" operator="lessThanOrEqual" showInputMessage="1" showErrorMessage="1" error="Veuillez saisir un nombre inférieur ou égal au nombre de victimes d'exploitation par le travail ayant saisi une instance civile" sqref="E1091:K1091" xr:uid="{46725181-A697-405F-A558-6CF1676326F1}">
      <formula1>$E$1079+$F$1079</formula1>
    </dataValidation>
    <dataValidation type="whole" operator="lessThanOrEqual" showInputMessage="1" showErrorMessage="1" error="Veuillez saisir un nombre inférieur ou égal au nombre de victimes d'exploitation par le travail domestique ayant saisi une instance civile" sqref="E1092:K1092" xr:uid="{973797AC-1A96-4B81-9EE2-8BAAD2123D15}">
      <formula1>$E$1080+$F$1080</formula1>
    </dataValidation>
    <dataValidation type="whole" operator="lessThanOrEqual" showInputMessage="1" showErrorMessage="1" error="Veuillez saisir un nombre inférieur ou égal au nombre de victimes d'exploitation par le travail en entreprise ayant saisi une instance civile" sqref="E1093:K1093" xr:uid="{12387C21-1835-4320-9AAB-21D7305A47AD}">
      <formula1>$E$1081+$E$1081</formula1>
    </dataValidation>
    <dataValidation type="whole" operator="lessThanOrEqual" showInputMessage="1" showErrorMessage="1" error="Veuillez saisir un nombre inférieur ou égal au nombre de victimes de mendicité forcée ayant saisi une instance civile" sqref="E1094:K1094" xr:uid="{969A2694-BA0E-4571-97A5-3206FAB9DC6A}">
      <formula1>$E$1082+$F$1082</formula1>
    </dataValidation>
    <dataValidation type="whole" operator="lessThanOrEqual" showInputMessage="1" showErrorMessage="1" error="Veuillez saisir un nombre inférieur ou égal au nombre de victimes d'exploitation de l'activité criminelle ou délictuelle ayant saisi une instance civile" sqref="E1095:K1095" xr:uid="{B4DDA128-5024-4C5F-9941-83D787E4A373}">
      <formula1>$E$1083+$F$1083</formula1>
    </dataValidation>
    <dataValidation type="whole" operator="lessThanOrEqual" showInputMessage="1" showErrorMessage="1" error="Veuillez saisir un nombre inférieur ou égal au nombre de victimes d'autre forme d'exploitation n'ayant pas déposé plainte" sqref="E1072:I1072" xr:uid="{444B453B-2264-49A5-BBB4-F18D81B00E2E}">
      <formula1>$I$1037+$J$1037+$L$1037</formula1>
    </dataValidation>
    <dataValidation type="whole" operator="lessThanOrEqual" showInputMessage="1" showErrorMessage="1" error="Veuillez saisir un nombre inférieur ou égal au nombre de victimes d'exploitation sexuelle n'ayant pas déposé plainte" sqref="E1066:I1066" xr:uid="{7BBBA28C-7217-41A0-B67E-B3343ADDC4E8}">
      <formula1>$I$1031+$J$1031+$L$1031</formula1>
    </dataValidation>
    <dataValidation type="whole" operator="lessThanOrEqual" showInputMessage="1" showErrorMessage="1" error="Veuillez saisir un nombre inférieur ou égal au nombre de victimes d'exploitation par le travail n'ayant pas déposé plainte" sqref="E1067:I1067" xr:uid="{D49C7B34-4018-4D55-BA06-66529255F231}">
      <formula1>$I$1032+$J$1032+$L$1032</formula1>
    </dataValidation>
    <dataValidation type="whole" operator="lessThanOrEqual" showInputMessage="1" showErrorMessage="1" error="Veuillez saisir un nombre inférieur ou égal au nombre de victimes d'exploitation par le travail domestique n'ayant pas déposé plainte" sqref="E1068:I1068" xr:uid="{AB904163-B892-4A94-B2A4-9C73C36BD586}">
      <formula1>$I$1033+$J$1033+$L$1033</formula1>
    </dataValidation>
    <dataValidation type="whole" operator="lessThanOrEqual" showInputMessage="1" showErrorMessage="1" error="Veuillez saisir un nombre inférieur ou égal au nombre de victimes d'exploitation par le travail en entreprise n'ayant pas déposé plainte" sqref="E1069:I1069" xr:uid="{3EE7DCC4-4ADF-4BB7-974C-2BD8D8EA88B0}">
      <formula1>$I$1034+$J$1034+$L$1034</formula1>
    </dataValidation>
    <dataValidation type="whole" operator="lessThanOrEqual" showInputMessage="1" showErrorMessage="1" error="Veuillez saisir un nombre inférieur ou égal au nombre de victimes de mendicité forcée n'ayant pas déposé plainte" sqref="E1070:I1070" xr:uid="{8C8AFE8C-BDB8-4796-8143-8BC729FBD271}">
      <formula1>$I$1035+$J$1035+$L$1035</formula1>
    </dataValidation>
    <dataValidation type="whole" operator="lessThanOrEqual" showInputMessage="1" showErrorMessage="1" error="Veuillez saisir un nombre inférieur ou égal au nombre de victimes d'exploitation de l'activité criminelle ou délictuelle n'ayant pas déposé plainte" sqref="E1071:I1071" xr:uid="{15A5CF7A-7237-4BBF-BB66-7DDA7EBC013F}">
      <formula1>$I$1036+$J$1036+$L$1036</formula1>
    </dataValidation>
    <dataValidation type="whole" operator="lessThanOrEqual" showInputMessage="1" showErrorMessage="1" error="Veuillez saisir un nombre inférieur ou égal au nombre de victimes d'autre forme d'exploitation ayant déposé plainte" sqref="E1108:H1108" xr:uid="{BF082EE5-F782-4DF0-9080-7576EB2BDD52}">
      <formula1>$E$1037+$F$1037+$G$1037+$H$1037+$E$1072+$G$1072+$H$1072</formula1>
    </dataValidation>
    <dataValidation type="whole" operator="lessThanOrEqual" showInputMessage="1" showErrorMessage="1" error="Veuillez saisir un nombre inférieur ou égal au nombre de victimes d'exploitation sexuelle ayant déposé plainte" sqref="E1102:H1102" xr:uid="{65AB9608-C4C4-4E26-B66B-1E61DA377A0C}">
      <formula1>$E$1031+$F$1031+$G$1031+$H$1031+$E$1066+$G$1066+$H$1066</formula1>
    </dataValidation>
    <dataValidation type="whole" operator="lessThanOrEqual" showInputMessage="1" showErrorMessage="1" error="Veuillez saisir un nombre inférieur ou égal au nombre de victimes d'exploitation par le travail ayant déposé plainte" sqref="E1103:H1103" xr:uid="{6FE223EB-0FE9-41FD-9026-9378268FD71E}">
      <formula1>$E$1032+$F$1032+$G$1032+$H$1032+$E$1067+$G$1067+$H$1067</formula1>
    </dataValidation>
    <dataValidation type="whole" operator="lessThanOrEqual" showInputMessage="1" showErrorMessage="1" error="Veuillez saisir un nombre inférieur ou égal au nombre de victimes d'exploitation par le travail domestique ayant déposé plainte" sqref="E1104:H1104" xr:uid="{92AA918B-20E0-4CF9-8FA4-1BCC0588EDD0}">
      <formula1>$E$1033+$F$1033+$G$1033+$H$1033+$E$1068+$G$1068+$H$1068</formula1>
    </dataValidation>
    <dataValidation type="whole" operator="lessThanOrEqual" showInputMessage="1" showErrorMessage="1" error="Veuillez saisir un nombre inférieur ou égal au nombre de victimes d'exploitation par le travail en entreprise ayant déposé plainte" sqref="E1105:H1105" xr:uid="{139AE76F-ED71-4C0D-A496-1B3D0A001CC3}">
      <formula1>$E$1034+$F$1034+$G$1034+$H$1034+$E$1069+$G$1069+$H$1069</formula1>
    </dataValidation>
    <dataValidation type="whole" operator="lessThanOrEqual" showInputMessage="1" showErrorMessage="1" error="Veuillez saisir un nombre inférieur ou égal au nombre de victimes de mendicité forcée ayant déposé plainte" sqref="E1106:H1106" xr:uid="{51FF08EB-647D-47AA-A3CE-CA3BD309569E}">
      <formula1>$E$1035+$F$1035+$G$1035+$H$1035+$E$1070+$G$1070+$H$1070</formula1>
    </dataValidation>
    <dataValidation type="whole" operator="lessThanOrEqual" showInputMessage="1" showErrorMessage="1" error="Veuillez saisir un nombre inférieur ou égal au nombre de victimes d'exploitation de l'activité criminelle ou délictuelle ayant déposé plainte" sqref="E1107:H1107" xr:uid="{85435045-A1B0-476D-BE22-139EFBFA40CD}">
      <formula1>$E$1036+$F$1036+$G$1036+$H$1036+$E$1071+$G$1071+$H$1071</formula1>
    </dataValidation>
    <dataValidation type="whole" operator="lessThanOrEqual" showInputMessage="1" showErrorMessage="1" error="Veuillez saisir un nombre inférieur ou égal au nombre de victimes d'exploitation sexuelle ayant déposé plainte" sqref="E1114:J1114" xr:uid="{5146D325-3CB2-422D-B380-8CCD3641D5E8}">
      <formula1>$E$1031+$F$1031+$G$1031+$H$1031+$E$1066+$G$1066+$H$1066+$F$1066</formula1>
    </dataValidation>
    <dataValidation type="whole" operator="lessThanOrEqual" showInputMessage="1" showErrorMessage="1" error="Veuillez saisir un nombre inférieur ou égal au nombre de victimes d'exploitation par le travail ayant déposé plainte" sqref="E1115:J1115" xr:uid="{5EDE2917-DC5D-4C8F-92E6-CE154E0CEDE9}">
      <formula1>$E$1032+$F$1032+$G$1032+$H$1032+$E$1067+$G$1067+$H$1067+$F$1067</formula1>
    </dataValidation>
    <dataValidation type="whole" operator="lessThanOrEqual" showInputMessage="1" showErrorMessage="1" error="Veuillez saisir un nombre inférieur ou égal au nombre de victimes d'exploitation par le travail domestique ayant déposé plainte" sqref="E1116:J1116" xr:uid="{0B0AEF82-018C-4800-8455-D526AD7AC8D7}">
      <formula1>$E$1033+$F$1033+$G$1033+$H$1033+$E$1068+$G$1068+$H$1068+$F$1068</formula1>
    </dataValidation>
    <dataValidation type="whole" operator="lessThanOrEqual" showInputMessage="1" showErrorMessage="1" error="Veuillez saisir un nombre inférieur ou égal au nombre de victimes d'exploitation par le travail en entreprise ayant déposé plainte" sqref="E1117:J1117" xr:uid="{F2F92DED-9BED-43B7-BE1C-5CD1C18E8115}">
      <formula1>$E$1034+$F$1034+$G$1034+$H$1034+$E$1069+$G$1069+$H$1069+$F$1069</formula1>
    </dataValidation>
    <dataValidation type="whole" operator="lessThanOrEqual" showInputMessage="1" showErrorMessage="1" error="Veuillez saisir un nombre inférieur ou égal au nombre de victimes de mendicité forcée ayant déposé plainte" sqref="E1118:J1118" xr:uid="{1348B546-0F33-4BA7-9BEC-1E2D75DC6D58}">
      <formula1>$E$1035+$F$1035+$G$1035+$H$1035+$E$1070+$G$1070+$H$1070+$F$1070</formula1>
    </dataValidation>
    <dataValidation type="whole" operator="lessThanOrEqual" showInputMessage="1" showErrorMessage="1" error="Veuillez saisir un nombre inférieur ou égal au nombre de victimes d'exploitation de l'activité criminelle ou délictuelle ayant déposé plainte" sqref="E1119:J1119" xr:uid="{88F1D24A-2E56-4A06-816D-C6714C0F1C74}">
      <formula1>$E$1036+$F$1036+$G$1036+$H$1036+$E$1071+$G$1071+$H$1071+$F$1071</formula1>
    </dataValidation>
    <dataValidation type="whole" operator="lessThanOrEqual" showInputMessage="1" showErrorMessage="1" error="Veuillez saisir un nombre inférieur ou égal au nombre de victimes d'autre forme d'exploitation ayant déposé plainte" sqref="E1120:J1120" xr:uid="{D110630D-7F54-4802-BBC4-480E7978E97D}">
      <formula1>$E$1037+$F$1037+$G$1037+$H$1037+$E$1072+$G$1072+$H$1072+$F$1072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88" yWindow="249" count="1">
        <x14:dataValidation type="list" allowBlank="1" showInputMessage="1" showErrorMessage="1" xr:uid="{7CC6A033-8CA5-419A-9006-6DB1CB8623E4}">
          <x14:formula1>
            <xm:f>Feuil2!$B$2:$B$3</xm:f>
          </x14:formula1>
          <xm:sqref>D49 D68 D1174 D1179:D1184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B69A6-B12E-4420-963E-0797357C8861}">
  <dimension ref="B2:B3"/>
  <sheetViews>
    <sheetView workbookViewId="0">
      <selection activeCell="B8" sqref="B8"/>
    </sheetView>
  </sheetViews>
  <sheetFormatPr baseColWidth="10" defaultRowHeight="14.4"/>
  <sheetData>
    <row r="2" spans="2:2">
      <c r="B2" t="s">
        <v>561</v>
      </c>
    </row>
    <row r="3" spans="2:2">
      <c r="B3" t="s">
        <v>562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Questionnaire</vt:lpstr>
      <vt:lpstr>Feuil2</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FEUILLE, Romain (MIPROF);CAILLET, Julie (MIPROF)</dc:creator>
  <cp:lastModifiedBy>Emmanuelle BETILLE</cp:lastModifiedBy>
  <dcterms:created xsi:type="dcterms:W3CDTF">2021-08-27T08:11:55Z</dcterms:created>
  <dcterms:modified xsi:type="dcterms:W3CDTF">2026-05-18T14:41:15Z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2026-03-02T13:49:53Z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44ea9f80-c89e-4ea5-9b2f-8545907284b0</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